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buchanan\Desktop\"/>
    </mc:Choice>
  </mc:AlternateContent>
  <xr:revisionPtr revIDLastSave="0" documentId="8_{47C99D2C-6D7A-4722-B2CE-770AC6DCA1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ublished Rates" sheetId="1" r:id="rId1"/>
    <sheet name="Sheet1" sheetId="2" r:id="rId2"/>
  </sheets>
  <definedNames>
    <definedName name="_xlnm.Print_Area" localSheetId="0">'Published Rates'!$A$1:$AN$82</definedName>
    <definedName name="_xlnm.Print_Titles" localSheetId="0">'Published Rates'!$1:$11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" l="1"/>
  <c r="P70" i="1"/>
  <c r="Q70" i="1" s="1"/>
  <c r="P69" i="1"/>
  <c r="P68" i="1"/>
  <c r="Q68" i="1" s="1"/>
  <c r="P72" i="1"/>
  <c r="P71" i="1"/>
  <c r="P66" i="1"/>
  <c r="Q66" i="1" s="1"/>
  <c r="P65" i="1"/>
  <c r="Q65" i="1" s="1"/>
  <c r="P63" i="1"/>
  <c r="P62" i="1"/>
  <c r="Q62" i="1" s="1"/>
  <c r="P60" i="1"/>
  <c r="Q60" i="1" s="1"/>
  <c r="P59" i="1"/>
  <c r="Q59" i="1" s="1"/>
  <c r="P57" i="1"/>
  <c r="Q57" i="1" s="1"/>
  <c r="P56" i="1"/>
  <c r="Q56" i="1" s="1"/>
  <c r="P55" i="1"/>
  <c r="Q55" i="1" s="1"/>
  <c r="P53" i="1"/>
  <c r="Q53" i="1" s="1"/>
  <c r="P52" i="1"/>
  <c r="Q52" i="1" s="1"/>
  <c r="P51" i="1"/>
  <c r="Q51" i="1" s="1"/>
  <c r="P49" i="1"/>
  <c r="Q49" i="1" s="1"/>
  <c r="P48" i="1"/>
  <c r="Q48" i="1" s="1"/>
  <c r="P46" i="1"/>
  <c r="Q46" i="1" s="1"/>
  <c r="P45" i="1"/>
  <c r="Q45" i="1" s="1"/>
  <c r="P44" i="1"/>
  <c r="Q44" i="1" s="1"/>
  <c r="P38" i="1"/>
  <c r="Q38" i="1" s="1"/>
  <c r="P42" i="1"/>
  <c r="Q42" i="1" s="1"/>
  <c r="P41" i="1"/>
  <c r="Q41" i="1" s="1"/>
  <c r="P40" i="1"/>
  <c r="Q40" i="1" s="1"/>
  <c r="P39" i="1"/>
  <c r="Q39" i="1" s="1"/>
  <c r="P37" i="1"/>
  <c r="Q37" i="1" s="1"/>
  <c r="P36" i="1"/>
  <c r="Q36" i="1" s="1"/>
  <c r="P34" i="1"/>
  <c r="Q34" i="1" s="1"/>
  <c r="P32" i="1"/>
  <c r="Q32" i="1" s="1"/>
  <c r="P31" i="1"/>
  <c r="Q31" i="1" s="1"/>
  <c r="P30" i="1"/>
  <c r="Q30" i="1" s="1"/>
  <c r="P29" i="1"/>
  <c r="Q29" i="1" s="1"/>
  <c r="P27" i="1"/>
  <c r="Q27" i="1" s="1"/>
  <c r="P26" i="1"/>
  <c r="Q26" i="1" s="1"/>
  <c r="P25" i="1"/>
  <c r="Q25" i="1" s="1"/>
  <c r="P24" i="1"/>
  <c r="Q24" i="1" s="1"/>
  <c r="P23" i="1"/>
  <c r="Q23" i="1" s="1"/>
  <c r="P21" i="1"/>
  <c r="Q21" i="1" s="1"/>
  <c r="P20" i="1"/>
  <c r="Q20" i="1" s="1"/>
  <c r="P18" i="1"/>
  <c r="Q18" i="1" s="1"/>
  <c r="P17" i="1"/>
  <c r="Q17" i="1" s="1"/>
  <c r="P16" i="1"/>
  <c r="Q16" i="1" s="1"/>
  <c r="Q69" i="1"/>
  <c r="Q72" i="1"/>
  <c r="Q71" i="1"/>
  <c r="Q63" i="1"/>
  <c r="U70" i="1"/>
  <c r="U69" i="1"/>
  <c r="U68" i="1"/>
  <c r="U72" i="1"/>
  <c r="U71" i="1"/>
  <c r="U66" i="1"/>
  <c r="U65" i="1"/>
  <c r="U63" i="1"/>
  <c r="U62" i="1"/>
  <c r="U60" i="1"/>
  <c r="U59" i="1"/>
  <c r="U57" i="1"/>
  <c r="U56" i="1"/>
  <c r="U55" i="1"/>
  <c r="U53" i="1"/>
  <c r="U52" i="1"/>
  <c r="U51" i="1"/>
  <c r="U49" i="1"/>
  <c r="U48" i="1"/>
  <c r="U46" i="1"/>
  <c r="U45" i="1"/>
  <c r="U44" i="1"/>
  <c r="U38" i="1"/>
  <c r="U42" i="1"/>
  <c r="U41" i="1"/>
  <c r="U40" i="1"/>
  <c r="U39" i="1"/>
  <c r="U37" i="1"/>
  <c r="U36" i="1"/>
  <c r="U34" i="1"/>
  <c r="U32" i="1"/>
  <c r="U31" i="1"/>
  <c r="U30" i="1"/>
  <c r="U29" i="1"/>
  <c r="U27" i="1"/>
  <c r="U26" i="1"/>
  <c r="U25" i="1"/>
  <c r="U24" i="1"/>
  <c r="U23" i="1"/>
  <c r="U21" i="1"/>
  <c r="U20" i="1"/>
  <c r="U18" i="1"/>
  <c r="U17" i="1"/>
  <c r="U16" i="1"/>
  <c r="Y70" i="1"/>
  <c r="Y69" i="1"/>
  <c r="Y68" i="1"/>
  <c r="Y72" i="1"/>
  <c r="Y71" i="1"/>
  <c r="Y66" i="1"/>
  <c r="Y65" i="1"/>
  <c r="Y63" i="1"/>
  <c r="Y62" i="1"/>
  <c r="Y60" i="1"/>
  <c r="Y59" i="1"/>
  <c r="Y57" i="1"/>
  <c r="Y56" i="1"/>
  <c r="Y55" i="1"/>
  <c r="Y53" i="1"/>
  <c r="Y52" i="1"/>
  <c r="Y51" i="1"/>
  <c r="Y49" i="1"/>
  <c r="Y48" i="1"/>
  <c r="Y46" i="1"/>
  <c r="Y45" i="1"/>
  <c r="Y44" i="1"/>
  <c r="Y38" i="1"/>
  <c r="Y42" i="1"/>
  <c r="Y41" i="1"/>
  <c r="Y40" i="1"/>
  <c r="Y39" i="1"/>
  <c r="Y37" i="1"/>
  <c r="Y36" i="1"/>
  <c r="Y34" i="1"/>
  <c r="Y32" i="1"/>
  <c r="Y31" i="1"/>
  <c r="Y30" i="1"/>
  <c r="Y29" i="1"/>
  <c r="Y27" i="1"/>
  <c r="Y26" i="1"/>
  <c r="Y25" i="1"/>
  <c r="Y24" i="1"/>
  <c r="Y23" i="1"/>
  <c r="Y21" i="1"/>
  <c r="Y20" i="1"/>
  <c r="Y18" i="1"/>
  <c r="Y17" i="1"/>
  <c r="Y16" i="1"/>
  <c r="AC70" i="1"/>
  <c r="AC69" i="1"/>
  <c r="AC68" i="1"/>
  <c r="AC72" i="1"/>
  <c r="AC71" i="1"/>
  <c r="AC66" i="1"/>
  <c r="AC65" i="1"/>
  <c r="AC63" i="1"/>
  <c r="AC62" i="1"/>
  <c r="AC60" i="1"/>
  <c r="AC59" i="1"/>
  <c r="AC57" i="1"/>
  <c r="AC56" i="1"/>
  <c r="AC55" i="1"/>
  <c r="AC53" i="1"/>
  <c r="AC52" i="1"/>
  <c r="AC51" i="1"/>
  <c r="AC49" i="1"/>
  <c r="AC48" i="1"/>
  <c r="AC46" i="1"/>
  <c r="AC45" i="1"/>
  <c r="AC44" i="1"/>
  <c r="AC38" i="1"/>
  <c r="AC42" i="1"/>
  <c r="AC41" i="1"/>
  <c r="AC39" i="1"/>
  <c r="AC37" i="1"/>
  <c r="AC36" i="1"/>
  <c r="AC34" i="1"/>
  <c r="AC32" i="1"/>
  <c r="AC31" i="1"/>
  <c r="AC30" i="1"/>
  <c r="AC29" i="1"/>
  <c r="AC27" i="1"/>
  <c r="AC26" i="1"/>
  <c r="AC25" i="1"/>
  <c r="AC24" i="1"/>
  <c r="AC23" i="1"/>
  <c r="AC21" i="1"/>
  <c r="AC20" i="1"/>
  <c r="AC18" i="1"/>
  <c r="AC17" i="1"/>
  <c r="AC16" i="1"/>
  <c r="AC15" i="1"/>
  <c r="Y15" i="1"/>
  <c r="U15" i="1"/>
  <c r="P15" i="1"/>
  <c r="Q15" i="1" s="1"/>
  <c r="AJ23" i="1" l="1"/>
  <c r="AN23" i="1" s="1"/>
  <c r="AJ36" i="1"/>
  <c r="AN36" i="1" s="1"/>
  <c r="AJ63" i="1"/>
  <c r="AM63" i="1" s="1"/>
  <c r="AJ65" i="1"/>
  <c r="AN65" i="1" s="1"/>
  <c r="AJ29" i="1"/>
  <c r="AN29" i="1" s="1"/>
  <c r="AJ45" i="1"/>
  <c r="AN45" i="1" s="1"/>
  <c r="AJ40" i="1"/>
  <c r="AN40" i="1" s="1"/>
  <c r="AJ24" i="1"/>
  <c r="AN24" i="1" s="1"/>
  <c r="AJ44" i="1"/>
  <c r="AN44" i="1" s="1"/>
  <c r="AJ31" i="1"/>
  <c r="AN31" i="1" s="1"/>
  <c r="AJ18" i="1"/>
  <c r="AN18" i="1" s="1"/>
  <c r="AJ41" i="1"/>
  <c r="AN41" i="1" s="1"/>
  <c r="AJ52" i="1"/>
  <c r="AN52" i="1" s="1"/>
  <c r="AJ15" i="1"/>
  <c r="AN15" i="1" s="1"/>
  <c r="AJ16" i="1"/>
  <c r="AM16" i="1" s="1"/>
  <c r="AJ26" i="1"/>
  <c r="AN26" i="1" s="1"/>
  <c r="AJ39" i="1"/>
  <c r="AN39" i="1" s="1"/>
  <c r="AJ57" i="1"/>
  <c r="AM57" i="1" s="1"/>
  <c r="AJ27" i="1"/>
  <c r="AN27" i="1" s="1"/>
  <c r="AJ37" i="1"/>
  <c r="AM37" i="1" s="1"/>
  <c r="AJ20" i="1"/>
  <c r="AM20" i="1" s="1"/>
  <c r="AJ53" i="1"/>
  <c r="AN53" i="1" s="1"/>
  <c r="AJ30" i="1"/>
  <c r="AN30" i="1" s="1"/>
  <c r="AJ34" i="1"/>
  <c r="AN34" i="1" s="1"/>
  <c r="AJ42" i="1"/>
  <c r="AN42" i="1" s="1"/>
  <c r="AJ55" i="1"/>
  <c r="AN55" i="1" s="1"/>
  <c r="AJ56" i="1"/>
  <c r="AN56" i="1" s="1"/>
  <c r="AJ60" i="1"/>
  <c r="AM60" i="1" s="1"/>
  <c r="AJ62" i="1"/>
  <c r="AN62" i="1" s="1"/>
  <c r="AJ51" i="1"/>
  <c r="AN51" i="1" s="1"/>
  <c r="AJ17" i="1"/>
  <c r="AN17" i="1" s="1"/>
  <c r="AJ72" i="1"/>
  <c r="AM72" i="1" s="1"/>
  <c r="AJ32" i="1"/>
  <c r="AN32" i="1" s="1"/>
  <c r="AJ69" i="1"/>
  <c r="AN69" i="1" s="1"/>
  <c r="AJ48" i="1"/>
  <c r="AM48" i="1" s="1"/>
  <c r="AJ71" i="1"/>
  <c r="AM71" i="1" s="1"/>
  <c r="AJ68" i="1"/>
  <c r="AN68" i="1" s="1"/>
  <c r="AJ66" i="1"/>
  <c r="AM66" i="1" s="1"/>
  <c r="AJ49" i="1"/>
  <c r="AM49" i="1" s="1"/>
  <c r="AJ59" i="1"/>
  <c r="AN59" i="1" s="1"/>
  <c r="AJ21" i="1"/>
  <c r="AM21" i="1" s="1"/>
  <c r="AJ38" i="1"/>
  <c r="AN38" i="1" s="1"/>
  <c r="AJ70" i="1"/>
  <c r="AN70" i="1" s="1"/>
  <c r="AJ25" i="1"/>
  <c r="AN25" i="1" s="1"/>
  <c r="AJ46" i="1"/>
  <c r="AM46" i="1" s="1"/>
  <c r="AN63" i="1"/>
  <c r="AM23" i="1"/>
  <c r="AN46" i="1"/>
  <c r="AM36" i="1"/>
  <c r="AM31" i="1"/>
  <c r="AM29" i="1"/>
  <c r="AM40" i="1" l="1"/>
  <c r="AM65" i="1"/>
  <c r="AN60" i="1"/>
  <c r="AM44" i="1"/>
  <c r="AM45" i="1"/>
  <c r="AM27" i="1"/>
  <c r="AN16" i="1"/>
  <c r="AM41" i="1"/>
  <c r="AN57" i="1"/>
  <c r="AM39" i="1"/>
  <c r="AM52" i="1"/>
  <c r="AM62" i="1"/>
  <c r="AM26" i="1"/>
  <c r="AM17" i="1"/>
  <c r="AM18" i="1"/>
  <c r="AN20" i="1"/>
  <c r="AM24" i="1"/>
  <c r="AM34" i="1"/>
  <c r="AN37" i="1"/>
  <c r="AM30" i="1"/>
  <c r="AN49" i="1"/>
  <c r="AN48" i="1"/>
  <c r="AM42" i="1"/>
  <c r="AM55" i="1"/>
  <c r="AM15" i="1"/>
  <c r="AN21" i="1"/>
  <c r="AM53" i="1"/>
  <c r="AM51" i="1"/>
  <c r="AM56" i="1"/>
  <c r="AM38" i="1"/>
  <c r="AM70" i="1"/>
  <c r="AM59" i="1"/>
  <c r="AN66" i="1"/>
  <c r="AM32" i="1"/>
  <c r="AM25" i="1"/>
  <c r="AM69" i="1"/>
  <c r="AN72" i="1"/>
  <c r="AM68" i="1"/>
  <c r="AN71" i="1"/>
</calcChain>
</file>

<file path=xl/sharedStrings.xml><?xml version="1.0" encoding="utf-8"?>
<sst xmlns="http://schemas.openxmlformats.org/spreadsheetml/2006/main" count="615" uniqueCount="157">
  <si>
    <t xml:space="preserve">Andrew J Smarra, Treasurer </t>
  </si>
  <si>
    <t>TAX RATES ADVERTISING LIST (T045.00)</t>
  </si>
  <si>
    <t>Page 1 of 1</t>
  </si>
  <si>
    <t>Union - 80</t>
  </si>
  <si>
    <t>For Tax Year 2025 and Collection Year 2026</t>
  </si>
  <si>
    <t>RPT: T045.00</t>
  </si>
  <si>
    <t/>
  </si>
  <si>
    <t>COUNTY RATES</t>
  </si>
  <si>
    <t>TOWNSHIP RATES</t>
  </si>
  <si>
    <t>CITY &amp; VILLAGE RATES</t>
  </si>
  <si>
    <t>SCHOOL RATES</t>
  </si>
  <si>
    <t>OTHER RATES</t>
  </si>
  <si>
    <t>Gross</t>
  </si>
  <si>
    <t>Res/Ag</t>
  </si>
  <si>
    <t>Comm/Ind</t>
  </si>
  <si>
    <t>Tax District</t>
  </si>
  <si>
    <t>2001 BOARD OF DD</t>
  </si>
  <si>
    <t>2004 BOARD OF DD</t>
  </si>
  <si>
    <t>2008 MENTAL HEALTH</t>
  </si>
  <si>
    <t>2012 9-1-1 EMERGENCY</t>
  </si>
  <si>
    <t>2017 9-1-1 EMERGENCY*</t>
  </si>
  <si>
    <t>2018 MENTAL HEALTH*</t>
  </si>
  <si>
    <t>2024 BOARD OF DD*</t>
  </si>
  <si>
    <t>GENERAL FUND</t>
  </si>
  <si>
    <t>Inside</t>
  </si>
  <si>
    <t>Outside</t>
  </si>
  <si>
    <t>Total</t>
  </si>
  <si>
    <t>Fire Ambulance District*</t>
  </si>
  <si>
    <t>Joint Vocational Schools*</t>
  </si>
  <si>
    <t>Libraries*</t>
  </si>
  <si>
    <t>Other*</t>
  </si>
  <si>
    <t>Tax Rate</t>
  </si>
  <si>
    <t>Red. Factor</t>
  </si>
  <si>
    <t>Eff. Rate</t>
  </si>
  <si>
    <t>Non Bus. Cr. Factor</t>
  </si>
  <si>
    <t>Owner Occ. Cr. Factor</t>
  </si>
  <si>
    <t>ALLEN TOWNSHIP</t>
  </si>
  <si>
    <t>01</t>
  </si>
  <si>
    <t>BENJAMIN LOGAN LSD</t>
  </si>
  <si>
    <t>*</t>
  </si>
  <si>
    <t>02</t>
  </si>
  <si>
    <t>FAIRBANKS LSD</t>
  </si>
  <si>
    <t>03</t>
  </si>
  <si>
    <t>MARYSVILLE EVSD</t>
  </si>
  <si>
    <t>04</t>
  </si>
  <si>
    <t>TRIAD LSD</t>
  </si>
  <si>
    <t>CLAIBOURNE TOWNSHIP</t>
  </si>
  <si>
    <t>05</t>
  </si>
  <si>
    <t>NORTH UNION LSD</t>
  </si>
  <si>
    <t>CLAIBOURNE TOWNSHIP/RICHWOOD CORP</t>
  </si>
  <si>
    <t>06</t>
  </si>
  <si>
    <t>DARBY TOWNSHIP</t>
  </si>
  <si>
    <t>07</t>
  </si>
  <si>
    <t>08</t>
  </si>
  <si>
    <t>JONATHAN ALDER LSD</t>
  </si>
  <si>
    <t>DARBY TOWNSHIP/UNIONVILLE CENTER CORP</t>
  </si>
  <si>
    <t>09</t>
  </si>
  <si>
    <t>DOVER TOWNSHIP</t>
  </si>
  <si>
    <t>10</t>
  </si>
  <si>
    <t>11</t>
  </si>
  <si>
    <t>12</t>
  </si>
  <si>
    <t>JACKSON TOWNSHIP</t>
  </si>
  <si>
    <t>13</t>
  </si>
  <si>
    <t>JEROME TOWNSHIP</t>
  </si>
  <si>
    <t>14</t>
  </si>
  <si>
    <t>15</t>
  </si>
  <si>
    <t>WASHINGTON-FRANKLIN/DUBLIN CORP-HILLIARD CSD</t>
  </si>
  <si>
    <t>16</t>
  </si>
  <si>
    <t>HILLIARD CSD</t>
  </si>
  <si>
    <t>17</t>
  </si>
  <si>
    <t>DUBLIN CSD</t>
  </si>
  <si>
    <t>JEROME TOWNSHIP/PLAIN CITY CORP</t>
  </si>
  <si>
    <t>18</t>
  </si>
  <si>
    <t>LEESBURG TOWNSHIP</t>
  </si>
  <si>
    <t>19</t>
  </si>
  <si>
    <t>20</t>
  </si>
  <si>
    <t>LEESBURG TOWNSHIP/MAGNETIC SPRINGS CORP</t>
  </si>
  <si>
    <t>21</t>
  </si>
  <si>
    <t>LIBERTY TOWNSHIP</t>
  </si>
  <si>
    <t>22</t>
  </si>
  <si>
    <t>23</t>
  </si>
  <si>
    <t>MILLCREEK TOWNSHIP</t>
  </si>
  <si>
    <t>24</t>
  </si>
  <si>
    <t>BUCKEYE VALLEY LSD</t>
  </si>
  <si>
    <t>25</t>
  </si>
  <si>
    <t>26</t>
  </si>
  <si>
    <t>PARIS TOWNSHIP/MARYSVILLE CORP</t>
  </si>
  <si>
    <t>27</t>
  </si>
  <si>
    <t>PARIS TOWNSHIP</t>
  </si>
  <si>
    <t>28</t>
  </si>
  <si>
    <t>MARYSVILLE CORP PARIS TOWNSHIP</t>
  </si>
  <si>
    <t>29</t>
  </si>
  <si>
    <t>TAYLOR TOWNSHIP</t>
  </si>
  <si>
    <t>30</t>
  </si>
  <si>
    <t>31</t>
  </si>
  <si>
    <t>UNION TOWNSHIP</t>
  </si>
  <si>
    <t>32</t>
  </si>
  <si>
    <t>UNION TOWNSHIP/MILFORD CENTER CORP</t>
  </si>
  <si>
    <t>33</t>
  </si>
  <si>
    <t>WASHINGTON TOWNSHIP</t>
  </si>
  <si>
    <t>34</t>
  </si>
  <si>
    <t>35</t>
  </si>
  <si>
    <t>YORK TOWNSHIP</t>
  </si>
  <si>
    <t>36</t>
  </si>
  <si>
    <t>37</t>
  </si>
  <si>
    <t>38</t>
  </si>
  <si>
    <t>DUBLIN CORP WASHINGTON TWP</t>
  </si>
  <si>
    <t>39</t>
  </si>
  <si>
    <t>FRANKLIN CO CITY OF DUBLIN</t>
  </si>
  <si>
    <t>DUBLIN CORP JEROME TOWNSHIP</t>
  </si>
  <si>
    <t>40</t>
  </si>
  <si>
    <t>41</t>
  </si>
  <si>
    <t>42</t>
  </si>
  <si>
    <t>43</t>
  </si>
  <si>
    <t>DARBY TOWNSHIP/MARYSVILLE CORP</t>
  </si>
  <si>
    <t>44</t>
  </si>
  <si>
    <t>DOVER TOWNSHIP/MARYSVILLE CORP</t>
  </si>
  <si>
    <t>45</t>
  </si>
  <si>
    <t>County
Rate</t>
  </si>
  <si>
    <t>TWP
Rate</t>
  </si>
  <si>
    <t>Corp
Rate</t>
  </si>
  <si>
    <t>School
Rate</t>
  </si>
  <si>
    <t>Fire/Amb
Rate</t>
  </si>
  <si>
    <t>JV's
Rate</t>
  </si>
  <si>
    <t>Library
Rate</t>
  </si>
  <si>
    <t>Health
Rate</t>
  </si>
  <si>
    <t>Total
Approved
Rate</t>
  </si>
  <si>
    <t>Res/Ag
Effective
Rate</t>
  </si>
  <si>
    <t>Comm/Ind
Effective
Rate</t>
  </si>
  <si>
    <t>NORTH UNION LSD/RICHWOOD CORP</t>
  </si>
  <si>
    <t>FAIRBANKS LSD/UNIONVILLE CTR CORP</t>
  </si>
  <si>
    <t>FAIRBANKS LSD/PFV DIST</t>
  </si>
  <si>
    <t>FAIRBANKS LSD/MARYSVILLE CORP</t>
  </si>
  <si>
    <t>MARYSVILLE EVSD/MARYSVILLE CORP</t>
  </si>
  <si>
    <t>HILLIARD CSD/WASHINGTON-FRANKLIN/DUBLIN CORP</t>
  </si>
  <si>
    <t>JONATHAN ALDER LSD/PLAIN CITY CORP</t>
  </si>
  <si>
    <t>DUBLIN CSD -DUBLIN CORP/FRANKLIN CTY</t>
  </si>
  <si>
    <t>DUBLIN CSD/DUBLIN CORP</t>
  </si>
  <si>
    <t>NORTH UNION LSD/MAGNETIC SPRINGS CORP</t>
  </si>
  <si>
    <t>FAIRBANKS LSD/MILFORD CTR CORP</t>
  </si>
  <si>
    <t>NORTH UNION LSD/NUF DIST</t>
  </si>
  <si>
    <t>MARYSVILLE EVSD/NUF DIST</t>
  </si>
  <si>
    <t>UNION COUNTY 2025 PROPERTY TAX RATES</t>
  </si>
  <si>
    <t xml:space="preserve">Pursuant to Law, I Andrew J Smarra, Treasurer of Union County Ohio, do hereby publish norice of Rate of Taxation for the tax year 2025 as provided by Section </t>
  </si>
  <si>
    <t>323.09 of the Ohio Revised Code.  Rates are express in  dollars and cent on each $1,000 of taxable value.</t>
  </si>
  <si>
    <t>General County</t>
  </si>
  <si>
    <t>Board of DD</t>
  </si>
  <si>
    <t>Mental Health</t>
  </si>
  <si>
    <t>911 Emergency</t>
  </si>
  <si>
    <t>Total County</t>
  </si>
  <si>
    <t xml:space="preserve">    For Tax Year 2025 and Collection Year 2026</t>
  </si>
  <si>
    <t xml:space="preserve">The above "Effective Rate for 2025" is used to compute REAL ESTATE TAXES for tax year 2025, payable in 2026.  Your Real Estate gross tax is computed by </t>
  </si>
  <si>
    <t>multiplying the tax value of your property by the effective rate for either Agricultural/Residential or Other which is Commerial/Industrial.  The total rate is a</t>
  </si>
  <si>
    <t>combination of rates set as a result of elections in your district for County, Schools, Townships, Fire Districts, Libraries, Health Districts, and Municipal Corporatins</t>
  </si>
  <si>
    <t>NO TREASURER HAS AUTHORITY TO INCREASE OR DECREASE YOUR REAL ESTATE TAX RATE OR ADJUST VALUATION OR ASSESSMENT.</t>
  </si>
  <si>
    <t>Andrew J Smarra</t>
  </si>
  <si>
    <t>UNION COUNTY TREASURER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</si>
</sst>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0409]m/d/yyyy\ h:mm:ss\ AM/PM"/>
    <numFmt numFmtId="165" formatCode="[$-10409]##,##0.00"/>
    <numFmt numFmtId="166" formatCode="[$-10409]##,###.000000"/>
    <numFmt numFmtId="167" formatCode="#,##0.000"/>
  </numFmts>
  <fonts count="24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  <family val="2"/>
    </font>
    <font>
      <sz val="11"/>
      <name val="Calibri"/>
      <family val="2"/>
    </font>
    <font>
      <b/>
      <sz val="11"/>
      <name val="Calibri"/>
      <family val="2"/>
    </font>
    <font>
      <sz val="8"/>
      <color rgb="FF000000"/>
      <name val="Verdana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20"/>
      <name val="Calibri"/>
      <family val="2"/>
    </font>
    <font>
      <b/>
      <sz val="18"/>
      <name val="Calibri"/>
      <family val="2"/>
    </font>
    <font>
      <sz val="10"/>
      <name val="Calibri"/>
      <family val="2"/>
    </font>
    <font>
      <b/>
      <sz val="10"/>
      <color rgb="FF000000"/>
      <name val="Verdana"/>
      <family val="2"/>
    </font>
    <font>
      <b/>
      <sz val="10"/>
      <name val="Calibri"/>
      <family val="2"/>
    </font>
    <font>
      <sz val="16"/>
      <name val="Calibri"/>
      <family val="2"/>
    </font>
    <font>
      <b/>
      <sz val="14"/>
      <name val="Calibri"/>
      <family val="2"/>
    </font>
    <font>
      <b/>
      <sz val="13"/>
      <name val="Calibri"/>
      <family val="2"/>
    </font>
    <font>
      <b/>
      <i/>
      <sz val="20"/>
      <name val="Blackadder ITC"/>
      <family val="5"/>
    </font>
    <font>
      <b/>
      <sz val="13.5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1" fillId="0" borderId="0" xfId="0" applyFont="1"/>
    <xf numFmtId="0" fontId="6" fillId="0" borderId="0" xfId="0" applyFont="1" applyAlignment="1">
      <alignment vertical="top" wrapText="1" readingOrder="1"/>
    </xf>
    <xf numFmtId="0" fontId="6" fillId="0" borderId="0" xfId="0" applyFont="1" applyAlignment="1">
      <alignment horizontal="center" vertical="top" wrapText="1" readingOrder="1"/>
    </xf>
    <xf numFmtId="165" fontId="6" fillId="0" borderId="0" xfId="0" applyNumberFormat="1" applyFont="1" applyAlignment="1">
      <alignment horizontal="center" vertical="top" wrapText="1" readingOrder="1"/>
    </xf>
    <xf numFmtId="165" fontId="6" fillId="0" borderId="0" xfId="0" applyNumberFormat="1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readingOrder="1"/>
    </xf>
    <xf numFmtId="0" fontId="4" fillId="0" borderId="0" xfId="0" applyFont="1" applyAlignment="1">
      <alignment horizontal="center" vertical="top" readingOrder="1"/>
    </xf>
    <xf numFmtId="0" fontId="1" fillId="0" borderId="0" xfId="0" applyFont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2" xfId="0" applyFont="1" applyBorder="1" applyAlignment="1">
      <alignment horizontal="center" vertical="top" wrapText="1" readingOrder="1"/>
    </xf>
    <xf numFmtId="0" fontId="7" fillId="0" borderId="0" xfId="0" applyFont="1" applyAlignment="1">
      <alignment wrapText="1" readingOrder="1"/>
    </xf>
    <xf numFmtId="0" fontId="10" fillId="0" borderId="0" xfId="0" applyFont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6" fillId="0" borderId="9" xfId="0" applyFont="1" applyBorder="1" applyAlignment="1">
      <alignment vertical="top" wrapText="1" readingOrder="1"/>
    </xf>
    <xf numFmtId="0" fontId="1" fillId="0" borderId="9" xfId="0" applyFont="1" applyBorder="1"/>
    <xf numFmtId="0" fontId="6" fillId="0" borderId="9" xfId="0" applyFont="1" applyBorder="1" applyAlignment="1">
      <alignment horizontal="center" vertical="top" wrapText="1" readingOrder="1"/>
    </xf>
    <xf numFmtId="165" fontId="6" fillId="0" borderId="9" xfId="0" applyNumberFormat="1" applyFont="1" applyBorder="1" applyAlignment="1">
      <alignment horizontal="center" vertical="top" wrapText="1" readingOrder="1"/>
    </xf>
    <xf numFmtId="165" fontId="6" fillId="0" borderId="9" xfId="0" applyNumberFormat="1" applyFont="1" applyBorder="1" applyAlignment="1">
      <alignment vertical="top" wrapText="1" readingOrder="1"/>
    </xf>
    <xf numFmtId="0" fontId="10" fillId="0" borderId="9" xfId="0" applyFont="1" applyBorder="1" applyAlignment="1">
      <alignment vertical="top" wrapText="1" readingOrder="1"/>
    </xf>
    <xf numFmtId="0" fontId="8" fillId="0" borderId="0" xfId="0" applyFont="1"/>
    <xf numFmtId="0" fontId="7" fillId="0" borderId="4" xfId="0" applyFont="1" applyBorder="1" applyAlignment="1">
      <alignment horizontal="center" vertical="top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165" fontId="10" fillId="0" borderId="0" xfId="0" applyNumberFormat="1" applyFont="1" applyAlignment="1">
      <alignment horizontal="center" vertical="top" wrapText="1" readingOrder="1"/>
    </xf>
    <xf numFmtId="165" fontId="10" fillId="0" borderId="0" xfId="0" applyNumberFormat="1" applyFont="1" applyAlignment="1">
      <alignment vertical="top" wrapText="1" readingOrder="1"/>
    </xf>
    <xf numFmtId="166" fontId="10" fillId="0" borderId="0" xfId="0" applyNumberFormat="1" applyFont="1" applyAlignment="1">
      <alignment vertical="top" wrapText="1" readingOrder="1"/>
    </xf>
    <xf numFmtId="0" fontId="9" fillId="0" borderId="0" xfId="0" applyFont="1"/>
    <xf numFmtId="2" fontId="9" fillId="0" borderId="0" xfId="0" applyNumberFormat="1" applyFont="1"/>
    <xf numFmtId="2" fontId="9" fillId="0" borderId="9" xfId="0" applyNumberFormat="1" applyFont="1" applyBorder="1"/>
    <xf numFmtId="0" fontId="14" fillId="0" borderId="0" xfId="0" applyFont="1"/>
    <xf numFmtId="0" fontId="15" fillId="0" borderId="0" xfId="0" applyFont="1"/>
    <xf numFmtId="0" fontId="16" fillId="0" borderId="5" xfId="0" applyFont="1" applyBorder="1" applyAlignment="1">
      <alignment vertical="top" wrapText="1"/>
    </xf>
    <xf numFmtId="0" fontId="16" fillId="0" borderId="2" xfId="0" applyFont="1" applyBorder="1"/>
    <xf numFmtId="0" fontId="17" fillId="0" borderId="2" xfId="0" applyFont="1" applyBorder="1" applyAlignment="1">
      <alignment wrapText="1" readingOrder="1"/>
    </xf>
    <xf numFmtId="0" fontId="16" fillId="0" borderId="2" xfId="0" applyFont="1" applyBorder="1" applyAlignment="1">
      <alignment vertical="top" wrapText="1"/>
    </xf>
    <xf numFmtId="0" fontId="17" fillId="0" borderId="2" xfId="0" applyFont="1" applyBorder="1" applyAlignment="1">
      <alignment vertical="top" wrapText="1" readingOrder="1"/>
    </xf>
    <xf numFmtId="0" fontId="17" fillId="0" borderId="2" xfId="0" applyFont="1" applyBorder="1" applyAlignment="1">
      <alignment horizontal="center" vertical="top" wrapText="1" readingOrder="1"/>
    </xf>
    <xf numFmtId="0" fontId="17" fillId="0" borderId="2" xfId="0" applyFont="1" applyBorder="1" applyAlignment="1">
      <alignment horizontal="center" wrapText="1" readingOrder="1"/>
    </xf>
    <xf numFmtId="0" fontId="17" fillId="0" borderId="2" xfId="0" applyFont="1" applyBorder="1" applyAlignment="1">
      <alignment horizontal="center" readingOrder="1"/>
    </xf>
    <xf numFmtId="0" fontId="16" fillId="0" borderId="2" xfId="0" applyFont="1" applyBorder="1" applyAlignment="1">
      <alignment wrapText="1"/>
    </xf>
    <xf numFmtId="0" fontId="18" fillId="0" borderId="2" xfId="0" applyFont="1" applyBorder="1" applyAlignment="1">
      <alignment horizontal="center" wrapText="1"/>
    </xf>
    <xf numFmtId="0" fontId="17" fillId="0" borderId="1" xfId="0" applyFont="1" applyBorder="1" applyAlignment="1">
      <alignment horizontal="center" wrapText="1" readingOrder="1"/>
    </xf>
    <xf numFmtId="0" fontId="17" fillId="0" borderId="1" xfId="0" applyFont="1" applyBorder="1" applyAlignment="1">
      <alignment horizontal="center" readingOrder="1"/>
    </xf>
    <xf numFmtId="0" fontId="17" fillId="0" borderId="7" xfId="0" applyFont="1" applyBorder="1" applyAlignment="1">
      <alignment horizontal="center" vertical="top" wrapText="1" readingOrder="1"/>
    </xf>
    <xf numFmtId="0" fontId="17" fillId="0" borderId="6" xfId="0" applyFont="1" applyBorder="1" applyAlignment="1">
      <alignment horizontal="center" vertical="top" wrapText="1" readingOrder="1"/>
    </xf>
    <xf numFmtId="0" fontId="16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8" fillId="0" borderId="9" xfId="0" applyFont="1" applyBorder="1"/>
    <xf numFmtId="0" fontId="10" fillId="0" borderId="9" xfId="0" applyFont="1" applyBorder="1" applyAlignment="1">
      <alignment horizontal="center" vertical="top" wrapText="1" readingOrder="1"/>
    </xf>
    <xf numFmtId="165" fontId="10" fillId="0" borderId="9" xfId="0" applyNumberFormat="1" applyFont="1" applyBorder="1" applyAlignment="1">
      <alignment horizontal="center" vertical="top" wrapText="1" readingOrder="1"/>
    </xf>
    <xf numFmtId="165" fontId="10" fillId="0" borderId="9" xfId="0" applyNumberFormat="1" applyFont="1" applyBorder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/>
    </xf>
    <xf numFmtId="0" fontId="7" fillId="0" borderId="8" xfId="0" applyFont="1" applyBorder="1" applyAlignment="1">
      <alignment horizontal="center" vertical="top" wrapText="1" readingOrder="1"/>
    </xf>
    <xf numFmtId="165" fontId="7" fillId="0" borderId="0" xfId="0" applyNumberFormat="1" applyFont="1" applyAlignment="1">
      <alignment vertical="top" wrapText="1" readingOrder="1"/>
    </xf>
    <xf numFmtId="165" fontId="7" fillId="0" borderId="8" xfId="0" applyNumberFormat="1" applyFont="1" applyBorder="1" applyAlignment="1">
      <alignment vertical="top" wrapText="1" readingOrder="1"/>
    </xf>
    <xf numFmtId="166" fontId="7" fillId="0" borderId="8" xfId="0" applyNumberFormat="1" applyFont="1" applyBorder="1" applyAlignment="1">
      <alignment vertical="top" wrapText="1" readingOrder="1"/>
    </xf>
    <xf numFmtId="167" fontId="7" fillId="0" borderId="8" xfId="0" applyNumberFormat="1" applyFont="1" applyBorder="1" applyAlignment="1">
      <alignment vertical="top" wrapText="1" readingOrder="1"/>
    </xf>
    <xf numFmtId="165" fontId="7" fillId="0" borderId="9" xfId="0" applyNumberFormat="1" applyFont="1" applyBorder="1" applyAlignment="1">
      <alignment vertical="top" wrapText="1" readingOrder="1"/>
    </xf>
    <xf numFmtId="0" fontId="9" fillId="0" borderId="9" xfId="0" applyFont="1" applyBorder="1"/>
    <xf numFmtId="0" fontId="7" fillId="0" borderId="9" xfId="0" applyFont="1" applyBorder="1" applyAlignment="1">
      <alignment vertical="top" wrapText="1" readingOrder="1"/>
    </xf>
    <xf numFmtId="165" fontId="7" fillId="0" borderId="10" xfId="0" applyNumberFormat="1" applyFont="1" applyBorder="1" applyAlignment="1">
      <alignment vertical="top" wrapText="1" readingOrder="1"/>
    </xf>
    <xf numFmtId="166" fontId="7" fillId="0" borderId="10" xfId="0" applyNumberFormat="1" applyFont="1" applyBorder="1" applyAlignment="1">
      <alignment vertical="top" wrapText="1" readingOrder="1"/>
    </xf>
    <xf numFmtId="167" fontId="7" fillId="0" borderId="10" xfId="0" applyNumberFormat="1" applyFont="1" applyBorder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8" fillId="0" borderId="0" xfId="0" applyFont="1"/>
    <xf numFmtId="165" fontId="10" fillId="0" borderId="0" xfId="0" applyNumberFormat="1" applyFont="1" applyAlignment="1">
      <alignment horizontal="center" vertical="top" wrapText="1" readingOrder="1"/>
    </xf>
    <xf numFmtId="165" fontId="10" fillId="0" borderId="0" xfId="0" applyNumberFormat="1" applyFont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7" fillId="0" borderId="1" xfId="0" applyFont="1" applyBorder="1" applyAlignment="1">
      <alignment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horizontal="right" vertical="top" wrapText="1" readingOrder="1"/>
    </xf>
    <xf numFmtId="164" fontId="11" fillId="0" borderId="0" xfId="0" applyNumberFormat="1" applyFont="1" applyAlignment="1">
      <alignment horizontal="right" vertical="top" wrapText="1" readingOrder="1"/>
    </xf>
    <xf numFmtId="0" fontId="13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R82"/>
  <sheetViews>
    <sheetView showGridLines="0" tabSelected="1" zoomScale="120" zoomScaleNormal="120" workbookViewId="0">
      <selection activeCell="D13" sqref="D13"/>
    </sheetView>
  </sheetViews>
  <sheetFormatPr defaultRowHeight="15" x14ac:dyDescent="0.25"/>
  <cols>
    <col min="1" max="1" width="5.28515625" customWidth="1"/>
    <col min="2" max="2" width="9.140625" hidden="1" customWidth="1"/>
    <col min="3" max="3" width="47.7109375" customWidth="1"/>
    <col min="4" max="4" width="9.7109375" customWidth="1"/>
    <col min="5" max="5" width="0.42578125" customWidth="1"/>
    <col min="6" max="7" width="6.7109375" hidden="1" customWidth="1"/>
    <col min="8" max="8" width="6.140625" hidden="1" customWidth="1"/>
    <col min="9" max="9" width="3.140625" hidden="1" customWidth="1"/>
    <col min="10" max="15" width="6.7109375" hidden="1" customWidth="1"/>
    <col min="16" max="16" width="7.5703125" hidden="1" customWidth="1"/>
    <col min="17" max="17" width="9.85546875" customWidth="1"/>
    <col min="18" max="18" width="6.7109375" hidden="1" customWidth="1"/>
    <col min="19" max="19" width="5.5703125" hidden="1" customWidth="1"/>
    <col min="20" max="20" width="1" customWidth="1"/>
    <col min="21" max="21" width="7.140625" customWidth="1"/>
    <col min="22" max="22" width="1.7109375" customWidth="1"/>
    <col min="23" max="23" width="6.7109375" hidden="1" customWidth="1"/>
    <col min="24" max="24" width="7.7109375" hidden="1" customWidth="1"/>
    <col min="25" max="25" width="7.42578125" customWidth="1"/>
    <col min="26" max="26" width="1.85546875" customWidth="1"/>
    <col min="27" max="27" width="5" hidden="1" customWidth="1"/>
    <col min="28" max="28" width="8" hidden="1" customWidth="1"/>
    <col min="29" max="29" width="8.28515625" customWidth="1"/>
    <col min="30" max="30" width="0.28515625" customWidth="1"/>
    <col min="31" max="31" width="1" customWidth="1"/>
    <col min="32" max="32" width="9.140625" customWidth="1"/>
    <col min="33" max="33" width="8.140625" customWidth="1"/>
    <col min="34" max="34" width="8.5703125" customWidth="1"/>
    <col min="35" max="35" width="9" customWidth="1"/>
    <col min="36" max="36" width="12.140625" customWidth="1"/>
    <col min="37" max="37" width="13.7109375" hidden="1" customWidth="1"/>
    <col min="38" max="38" width="1.140625" hidden="1" customWidth="1"/>
    <col min="39" max="39" width="12.7109375" customWidth="1"/>
    <col min="40" max="40" width="13.28515625" customWidth="1"/>
    <col min="41" max="44" width="13.7109375" hidden="1" customWidth="1"/>
    <col min="45" max="45" width="6.28515625" customWidth="1"/>
  </cols>
  <sheetData>
    <row r="1" spans="1:44" ht="28.5" customHeight="1" x14ac:dyDescent="0.4">
      <c r="C1" s="5"/>
      <c r="I1" s="6"/>
      <c r="Q1" s="36" t="s">
        <v>142</v>
      </c>
    </row>
    <row r="2" spans="1:44" ht="23.25" x14ac:dyDescent="0.35">
      <c r="C2" s="7"/>
      <c r="Q2" s="37" t="s">
        <v>150</v>
      </c>
    </row>
    <row r="3" spans="1:44" ht="10.5" customHeight="1" x14ac:dyDescent="0.25">
      <c r="C3" s="7"/>
      <c r="Q3" s="23"/>
    </row>
    <row r="4" spans="1:44" ht="18" x14ac:dyDescent="0.3">
      <c r="A4" s="57" t="s">
        <v>143</v>
      </c>
      <c r="I4" s="8"/>
    </row>
    <row r="5" spans="1:44" ht="18" x14ac:dyDescent="0.3">
      <c r="A5" s="57" t="s">
        <v>144</v>
      </c>
    </row>
    <row r="6" spans="1:44" ht="11.25" customHeight="1" x14ac:dyDescent="0.25"/>
    <row r="7" spans="1:44" ht="13.5" customHeight="1" x14ac:dyDescent="0.25">
      <c r="C7" s="33" t="s">
        <v>145</v>
      </c>
      <c r="D7" s="34">
        <v>3.4</v>
      </c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</row>
    <row r="8" spans="1:44" ht="13.5" customHeight="1" x14ac:dyDescent="0.25">
      <c r="C8" s="33" t="s">
        <v>146</v>
      </c>
      <c r="D8" s="34">
        <v>7.3</v>
      </c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</row>
    <row r="9" spans="1:44" ht="13.5" customHeight="1" x14ac:dyDescent="0.25">
      <c r="C9" s="33" t="s">
        <v>147</v>
      </c>
      <c r="D9" s="34">
        <v>0.8</v>
      </c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</row>
    <row r="10" spans="1:44" ht="13.5" customHeight="1" x14ac:dyDescent="0.25">
      <c r="C10" s="33" t="s">
        <v>148</v>
      </c>
      <c r="D10" s="35">
        <v>1</v>
      </c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</row>
    <row r="11" spans="1:44" ht="13.5" customHeight="1" x14ac:dyDescent="0.25">
      <c r="C11" s="33" t="s">
        <v>149</v>
      </c>
      <c r="D11" s="34">
        <f>SUM(D7:D10)</f>
        <v>12.5</v>
      </c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</row>
    <row r="12" spans="1:44" ht="3.75" customHeight="1" x14ac:dyDescent="0.25"/>
    <row r="13" spans="1:44" s="52" customFormat="1" ht="39.75" customHeight="1" x14ac:dyDescent="0.2">
      <c r="A13" s="38"/>
      <c r="B13" s="39"/>
      <c r="C13" s="40" t="s">
        <v>15</v>
      </c>
      <c r="D13" s="41"/>
      <c r="E13" s="42" t="s">
        <v>6</v>
      </c>
      <c r="F13" s="42" t="s">
        <v>16</v>
      </c>
      <c r="G13" s="42" t="s">
        <v>17</v>
      </c>
      <c r="H13" s="42" t="s">
        <v>18</v>
      </c>
      <c r="I13" s="41"/>
      <c r="J13" s="42" t="s">
        <v>19</v>
      </c>
      <c r="K13" s="42" t="s">
        <v>20</v>
      </c>
      <c r="L13" s="42" t="s">
        <v>21</v>
      </c>
      <c r="M13" s="42" t="s">
        <v>22</v>
      </c>
      <c r="N13" s="42" t="s">
        <v>23</v>
      </c>
      <c r="O13" s="43" t="s">
        <v>24</v>
      </c>
      <c r="P13" s="43" t="s">
        <v>25</v>
      </c>
      <c r="Q13" s="44" t="s">
        <v>118</v>
      </c>
      <c r="R13" s="45" t="s">
        <v>24</v>
      </c>
      <c r="S13" s="45" t="s">
        <v>25</v>
      </c>
      <c r="T13" s="39"/>
      <c r="U13" s="44" t="s">
        <v>119</v>
      </c>
      <c r="V13" s="39"/>
      <c r="W13" s="45" t="s">
        <v>24</v>
      </c>
      <c r="X13" s="45" t="s">
        <v>25</v>
      </c>
      <c r="Y13" s="44" t="s">
        <v>120</v>
      </c>
      <c r="Z13" s="39"/>
      <c r="AA13" s="45" t="s">
        <v>24</v>
      </c>
      <c r="AB13" s="45" t="s">
        <v>25</v>
      </c>
      <c r="AC13" s="44" t="s">
        <v>121</v>
      </c>
      <c r="AD13" s="39"/>
      <c r="AE13" s="46"/>
      <c r="AF13" s="47" t="s">
        <v>122</v>
      </c>
      <c r="AG13" s="44" t="s">
        <v>123</v>
      </c>
      <c r="AH13" s="44" t="s">
        <v>124</v>
      </c>
      <c r="AI13" s="44" t="s">
        <v>125</v>
      </c>
      <c r="AJ13" s="48" t="s">
        <v>126</v>
      </c>
      <c r="AK13" s="49" t="s">
        <v>32</v>
      </c>
      <c r="AL13" s="49" t="s">
        <v>32</v>
      </c>
      <c r="AM13" s="48" t="s">
        <v>127</v>
      </c>
      <c r="AN13" s="48" t="s">
        <v>128</v>
      </c>
      <c r="AO13" s="50" t="s">
        <v>34</v>
      </c>
      <c r="AP13" s="51" t="s">
        <v>34</v>
      </c>
      <c r="AQ13" s="51" t="s">
        <v>35</v>
      </c>
      <c r="AR13" s="51" t="s">
        <v>35</v>
      </c>
    </row>
    <row r="14" spans="1:44" ht="15" customHeight="1" x14ac:dyDescent="0.25">
      <c r="A14" s="9"/>
      <c r="C14" s="14" t="s">
        <v>36</v>
      </c>
      <c r="D14" s="9"/>
      <c r="E14" s="10"/>
      <c r="F14" s="10"/>
      <c r="G14" s="10"/>
      <c r="H14" s="10"/>
      <c r="I14" s="9"/>
      <c r="J14" s="10"/>
      <c r="K14" s="10"/>
      <c r="L14" s="10"/>
      <c r="M14" s="10"/>
      <c r="N14" s="10"/>
      <c r="O14" s="11"/>
      <c r="P14" s="11"/>
      <c r="Q14" s="62"/>
      <c r="R14" s="62"/>
      <c r="S14" s="62"/>
      <c r="T14" s="63"/>
      <c r="U14" s="62"/>
      <c r="V14" s="63"/>
      <c r="W14" s="62"/>
      <c r="X14" s="62"/>
      <c r="Y14" s="62"/>
      <c r="Z14" s="63"/>
      <c r="AA14" s="62"/>
      <c r="AB14" s="62"/>
      <c r="AC14" s="62"/>
      <c r="AD14" s="63"/>
      <c r="AE14" s="63"/>
      <c r="AF14" s="62"/>
      <c r="AG14" s="62"/>
      <c r="AH14" s="62"/>
      <c r="AI14" s="62"/>
      <c r="AJ14" s="64"/>
      <c r="AK14" s="64"/>
      <c r="AL14" s="64"/>
      <c r="AM14" s="64"/>
      <c r="AN14" s="64"/>
      <c r="AO14" s="11"/>
      <c r="AP14" s="11"/>
      <c r="AQ14" s="11"/>
      <c r="AR14" s="11"/>
    </row>
    <row r="15" spans="1:44" ht="15" customHeight="1" x14ac:dyDescent="0.25">
      <c r="A15" s="1" t="s">
        <v>37</v>
      </c>
      <c r="C15" s="1" t="s">
        <v>38</v>
      </c>
      <c r="E15" s="2" t="s">
        <v>6</v>
      </c>
      <c r="F15" s="3">
        <v>3.8</v>
      </c>
      <c r="G15" s="3">
        <v>2.4</v>
      </c>
      <c r="H15" s="3">
        <v>0.5</v>
      </c>
      <c r="J15" s="3">
        <v>0.75</v>
      </c>
      <c r="K15" s="3">
        <v>0.25</v>
      </c>
      <c r="L15" s="3">
        <v>0.3</v>
      </c>
      <c r="M15" s="3">
        <v>1.1000000000000001</v>
      </c>
      <c r="N15" s="3">
        <v>3.4</v>
      </c>
      <c r="O15" s="4">
        <v>3.4</v>
      </c>
      <c r="P15" s="4">
        <f>+G15+H15+J15+K15+L15+M15+F15</f>
        <v>9.1000000000000014</v>
      </c>
      <c r="Q15" s="65">
        <f>+P15+O15</f>
        <v>12.500000000000002</v>
      </c>
      <c r="R15" s="65">
        <v>1.6</v>
      </c>
      <c r="S15" s="65">
        <v>14</v>
      </c>
      <c r="T15" s="33"/>
      <c r="U15" s="65">
        <f>+S15+R15</f>
        <v>15.6</v>
      </c>
      <c r="V15" s="16"/>
      <c r="W15" s="65">
        <v>0</v>
      </c>
      <c r="X15" s="65">
        <v>0</v>
      </c>
      <c r="Y15" s="65">
        <f>+W15+X15</f>
        <v>0</v>
      </c>
      <c r="Z15" s="16"/>
      <c r="AA15" s="65">
        <v>3.8</v>
      </c>
      <c r="AB15" s="65">
        <v>29.83</v>
      </c>
      <c r="AC15" s="65">
        <f>+AA15+AB15</f>
        <v>33.629999999999995</v>
      </c>
      <c r="AD15" s="16" t="s">
        <v>6</v>
      </c>
      <c r="AE15" s="33"/>
      <c r="AF15" s="65">
        <v>0</v>
      </c>
      <c r="AG15" s="65">
        <v>2.6</v>
      </c>
      <c r="AH15" s="65">
        <v>0</v>
      </c>
      <c r="AI15" s="65">
        <v>1.4</v>
      </c>
      <c r="AJ15" s="66">
        <f>+AI15+AH15+AG15+AF15+AC15+Y15+U15+Q15</f>
        <v>65.73</v>
      </c>
      <c r="AK15" s="67">
        <v>0.36373100000000003</v>
      </c>
      <c r="AL15" s="67">
        <v>0.21296200000000001</v>
      </c>
      <c r="AM15" s="68">
        <f>+AJ15-(AJ15*AK15)</f>
        <v>41.821961369999997</v>
      </c>
      <c r="AN15" s="68">
        <f>+AJ15-(AJ15*AL15)</f>
        <v>51.73200774</v>
      </c>
      <c r="AO15" s="1">
        <v>8.5795999999999997E-2</v>
      </c>
      <c r="AP15" s="1">
        <v>8.4606000000000001E-2</v>
      </c>
      <c r="AQ15" s="1">
        <v>2.1448999999999999E-2</v>
      </c>
      <c r="AR15" s="1">
        <v>2.1151E-2</v>
      </c>
    </row>
    <row r="16" spans="1:44" ht="15" customHeight="1" x14ac:dyDescent="0.25">
      <c r="A16" s="1" t="s">
        <v>40</v>
      </c>
      <c r="C16" s="1" t="s">
        <v>41</v>
      </c>
      <c r="E16" s="2" t="s">
        <v>6</v>
      </c>
      <c r="F16" s="3">
        <v>3.8</v>
      </c>
      <c r="G16" s="3">
        <v>2.4</v>
      </c>
      <c r="H16" s="3">
        <v>0.5</v>
      </c>
      <c r="J16" s="3">
        <v>0.75</v>
      </c>
      <c r="K16" s="3">
        <v>0.25</v>
      </c>
      <c r="L16" s="3">
        <v>0.3</v>
      </c>
      <c r="M16" s="3">
        <v>1.1000000000000001</v>
      </c>
      <c r="N16" s="3">
        <v>3.4</v>
      </c>
      <c r="O16" s="4">
        <v>3.4</v>
      </c>
      <c r="P16" s="4">
        <f t="shared" ref="P16:P18" si="0">+G16+H16+J16+K16+L16+M16+F16</f>
        <v>9.1000000000000014</v>
      </c>
      <c r="Q16" s="65">
        <f t="shared" ref="Q16:Q18" si="1">+P16+O16</f>
        <v>12.500000000000002</v>
      </c>
      <c r="R16" s="65">
        <v>1.6</v>
      </c>
      <c r="S16" s="65">
        <v>14</v>
      </c>
      <c r="T16" s="33"/>
      <c r="U16" s="65">
        <f t="shared" ref="U16:U18" si="2">+S16+R16</f>
        <v>15.6</v>
      </c>
      <c r="V16" s="16"/>
      <c r="W16" s="65">
        <v>0</v>
      </c>
      <c r="X16" s="65">
        <v>0</v>
      </c>
      <c r="Y16" s="65">
        <f t="shared" ref="Y16:Y18" si="3">+W16+X16</f>
        <v>0</v>
      </c>
      <c r="Z16" s="16"/>
      <c r="AA16" s="65">
        <v>4.9000000000000004</v>
      </c>
      <c r="AB16" s="65">
        <v>32.65</v>
      </c>
      <c r="AC16" s="65">
        <f t="shared" ref="AC16:AC18" si="4">+AA16+AB16</f>
        <v>37.549999999999997</v>
      </c>
      <c r="AD16" s="16" t="s">
        <v>6</v>
      </c>
      <c r="AE16" s="33"/>
      <c r="AF16" s="65">
        <v>0</v>
      </c>
      <c r="AG16" s="65">
        <v>1.8</v>
      </c>
      <c r="AH16" s="65">
        <v>0</v>
      </c>
      <c r="AI16" s="65">
        <v>1.4</v>
      </c>
      <c r="AJ16" s="66">
        <f t="shared" ref="AJ16:AJ18" si="5">+AI16+AH16+AG16+AF16+AC16+Y16+U16+Q16</f>
        <v>68.850000000000009</v>
      </c>
      <c r="AK16" s="67">
        <v>0.37114399999999997</v>
      </c>
      <c r="AL16" s="67">
        <v>0.236651</v>
      </c>
      <c r="AM16" s="68">
        <f t="shared" ref="AM16:AM18" si="6">+AJ16-(AJ16*AK16)</f>
        <v>43.296735600000005</v>
      </c>
      <c r="AN16" s="68">
        <f t="shared" ref="AN16:AN18" si="7">+AJ16-(AJ16*AL16)</f>
        <v>52.556578650000006</v>
      </c>
      <c r="AO16" s="1">
        <v>8.7096999999999994E-2</v>
      </c>
      <c r="AP16" s="1">
        <v>8.5680999999999993E-2</v>
      </c>
      <c r="AQ16" s="1">
        <v>2.1774000000000002E-2</v>
      </c>
      <c r="AR16" s="1">
        <v>2.1420000000000002E-2</v>
      </c>
    </row>
    <row r="17" spans="1:44" ht="15" customHeight="1" x14ac:dyDescent="0.25">
      <c r="A17" s="1" t="s">
        <v>42</v>
      </c>
      <c r="C17" s="1" t="s">
        <v>43</v>
      </c>
      <c r="E17" s="2" t="s">
        <v>6</v>
      </c>
      <c r="F17" s="3">
        <v>3.8</v>
      </c>
      <c r="G17" s="3">
        <v>2.4</v>
      </c>
      <c r="H17" s="3">
        <v>0.5</v>
      </c>
      <c r="J17" s="3">
        <v>0.75</v>
      </c>
      <c r="K17" s="3">
        <v>0.25</v>
      </c>
      <c r="L17" s="3">
        <v>0.3</v>
      </c>
      <c r="M17" s="3">
        <v>1.1000000000000001</v>
      </c>
      <c r="N17" s="3">
        <v>3.4</v>
      </c>
      <c r="O17" s="4">
        <v>3.4</v>
      </c>
      <c r="P17" s="4">
        <f t="shared" si="0"/>
        <v>9.1000000000000014</v>
      </c>
      <c r="Q17" s="65">
        <f t="shared" si="1"/>
        <v>12.500000000000002</v>
      </c>
      <c r="R17" s="65">
        <v>1.6</v>
      </c>
      <c r="S17" s="65">
        <v>14</v>
      </c>
      <c r="T17" s="33"/>
      <c r="U17" s="65">
        <f t="shared" si="2"/>
        <v>15.6</v>
      </c>
      <c r="V17" s="16"/>
      <c r="W17" s="65">
        <v>0</v>
      </c>
      <c r="X17" s="65">
        <v>0</v>
      </c>
      <c r="Y17" s="65">
        <f t="shared" si="3"/>
        <v>0</v>
      </c>
      <c r="Z17" s="16"/>
      <c r="AA17" s="65">
        <v>4.7</v>
      </c>
      <c r="AB17" s="65">
        <v>60.96</v>
      </c>
      <c r="AC17" s="65">
        <f t="shared" si="4"/>
        <v>65.66</v>
      </c>
      <c r="AD17" s="16" t="s">
        <v>39</v>
      </c>
      <c r="AE17" s="33"/>
      <c r="AF17" s="65">
        <v>0</v>
      </c>
      <c r="AG17" s="65">
        <v>2.6</v>
      </c>
      <c r="AH17" s="65">
        <v>1.5</v>
      </c>
      <c r="AI17" s="65">
        <v>1.4</v>
      </c>
      <c r="AJ17" s="66">
        <f t="shared" si="5"/>
        <v>99.259999999999991</v>
      </c>
      <c r="AK17" s="67">
        <v>0.46410099999999999</v>
      </c>
      <c r="AL17" s="67">
        <v>0.21965199999999999</v>
      </c>
      <c r="AM17" s="68">
        <f t="shared" si="6"/>
        <v>53.193334739999997</v>
      </c>
      <c r="AN17" s="68">
        <f t="shared" si="7"/>
        <v>77.457342479999994</v>
      </c>
      <c r="AO17" s="1">
        <v>7.4199000000000001E-2</v>
      </c>
      <c r="AP17" s="1">
        <v>7.9355999999999996E-2</v>
      </c>
      <c r="AQ17" s="1">
        <v>1.8549E-2</v>
      </c>
      <c r="AR17" s="1">
        <v>1.9838999999999999E-2</v>
      </c>
    </row>
    <row r="18" spans="1:44" ht="15" customHeight="1" x14ac:dyDescent="0.25">
      <c r="A18" s="17" t="s">
        <v>44</v>
      </c>
      <c r="B18" s="18"/>
      <c r="C18" s="17" t="s">
        <v>45</v>
      </c>
      <c r="D18" s="18"/>
      <c r="E18" s="19" t="s">
        <v>6</v>
      </c>
      <c r="F18" s="20">
        <v>3.8</v>
      </c>
      <c r="G18" s="20">
        <v>2.4</v>
      </c>
      <c r="H18" s="20">
        <v>0.5</v>
      </c>
      <c r="I18" s="18"/>
      <c r="J18" s="20">
        <v>0.75</v>
      </c>
      <c r="K18" s="20">
        <v>0.25</v>
      </c>
      <c r="L18" s="20">
        <v>0.3</v>
      </c>
      <c r="M18" s="20">
        <v>1.1000000000000001</v>
      </c>
      <c r="N18" s="20">
        <v>3.4</v>
      </c>
      <c r="O18" s="21">
        <v>3.4</v>
      </c>
      <c r="P18" s="21">
        <f t="shared" si="0"/>
        <v>9.1000000000000014</v>
      </c>
      <c r="Q18" s="69">
        <f t="shared" si="1"/>
        <v>12.500000000000002</v>
      </c>
      <c r="R18" s="69">
        <v>1.6</v>
      </c>
      <c r="S18" s="69">
        <v>14</v>
      </c>
      <c r="T18" s="70"/>
      <c r="U18" s="69">
        <f t="shared" si="2"/>
        <v>15.6</v>
      </c>
      <c r="V18" s="71"/>
      <c r="W18" s="69">
        <v>0</v>
      </c>
      <c r="X18" s="69">
        <v>0</v>
      </c>
      <c r="Y18" s="69">
        <f t="shared" si="3"/>
        <v>0</v>
      </c>
      <c r="Z18" s="71"/>
      <c r="AA18" s="69">
        <v>5</v>
      </c>
      <c r="AB18" s="69">
        <v>22.4</v>
      </c>
      <c r="AC18" s="69">
        <f t="shared" si="4"/>
        <v>27.4</v>
      </c>
      <c r="AD18" s="71" t="s">
        <v>39</v>
      </c>
      <c r="AE18" s="70"/>
      <c r="AF18" s="69">
        <v>0</v>
      </c>
      <c r="AG18" s="69">
        <v>2.6</v>
      </c>
      <c r="AH18" s="69">
        <v>0</v>
      </c>
      <c r="AI18" s="69">
        <v>1.4</v>
      </c>
      <c r="AJ18" s="72">
        <f t="shared" si="5"/>
        <v>59.5</v>
      </c>
      <c r="AK18" s="73">
        <v>0.324376</v>
      </c>
      <c r="AL18" s="73">
        <v>0.16740099999999999</v>
      </c>
      <c r="AM18" s="74">
        <f t="shared" si="6"/>
        <v>40.199628000000004</v>
      </c>
      <c r="AN18" s="74">
        <f t="shared" si="7"/>
        <v>49.539640500000004</v>
      </c>
      <c r="AO18" s="1">
        <v>8.0995999999999999E-2</v>
      </c>
      <c r="AP18" s="1">
        <v>8.0503000000000005E-2</v>
      </c>
      <c r="AQ18" s="1">
        <v>2.0249E-2</v>
      </c>
      <c r="AR18" s="1">
        <v>2.0125000000000001E-2</v>
      </c>
    </row>
    <row r="19" spans="1:44" ht="15" customHeight="1" x14ac:dyDescent="0.25">
      <c r="A19" s="1"/>
      <c r="C19" s="16" t="s">
        <v>46</v>
      </c>
      <c r="E19" s="2"/>
      <c r="F19" s="3"/>
      <c r="G19" s="3"/>
      <c r="H19" s="3"/>
      <c r="J19" s="3"/>
      <c r="K19" s="3"/>
      <c r="L19" s="3"/>
      <c r="M19" s="3"/>
      <c r="N19" s="3"/>
      <c r="O19" s="4"/>
      <c r="P19" s="4"/>
      <c r="Q19" s="65"/>
      <c r="R19" s="65"/>
      <c r="S19" s="65"/>
      <c r="T19" s="33"/>
      <c r="U19" s="65"/>
      <c r="V19" s="16"/>
      <c r="W19" s="65"/>
      <c r="X19" s="65"/>
      <c r="Y19" s="65"/>
      <c r="Z19" s="16"/>
      <c r="AA19" s="65"/>
      <c r="AB19" s="65"/>
      <c r="AC19" s="65"/>
      <c r="AD19" s="16"/>
      <c r="AE19" s="33"/>
      <c r="AF19" s="65"/>
      <c r="AG19" s="65"/>
      <c r="AH19" s="65"/>
      <c r="AI19" s="65"/>
      <c r="AJ19" s="66"/>
      <c r="AK19" s="67"/>
      <c r="AL19" s="67"/>
      <c r="AM19" s="68"/>
      <c r="AN19" s="68"/>
      <c r="AO19" s="1"/>
      <c r="AP19" s="1"/>
      <c r="AQ19" s="1"/>
      <c r="AR19" s="1"/>
    </row>
    <row r="20" spans="1:44" ht="15" customHeight="1" x14ac:dyDescent="0.25">
      <c r="A20" s="1" t="s">
        <v>47</v>
      </c>
      <c r="C20" s="1" t="s">
        <v>48</v>
      </c>
      <c r="E20" s="2" t="s">
        <v>6</v>
      </c>
      <c r="F20" s="3">
        <v>3.8</v>
      </c>
      <c r="G20" s="3">
        <v>2.4</v>
      </c>
      <c r="H20" s="3">
        <v>0.5</v>
      </c>
      <c r="J20" s="3">
        <v>0.75</v>
      </c>
      <c r="K20" s="3">
        <v>0.25</v>
      </c>
      <c r="L20" s="3">
        <v>0.3</v>
      </c>
      <c r="M20" s="3">
        <v>1.1000000000000001</v>
      </c>
      <c r="N20" s="3">
        <v>3.4</v>
      </c>
      <c r="O20" s="4">
        <v>3.4</v>
      </c>
      <c r="P20" s="4">
        <f>+G20+H20+J20+K20+L20+M20+F20</f>
        <v>9.1000000000000014</v>
      </c>
      <c r="Q20" s="65">
        <f>+P20+O20</f>
        <v>12.500000000000002</v>
      </c>
      <c r="R20" s="65">
        <v>0.8</v>
      </c>
      <c r="S20" s="65">
        <v>1.1499999999999999</v>
      </c>
      <c r="T20" s="33"/>
      <c r="U20" s="65">
        <f>+S20+R20</f>
        <v>1.95</v>
      </c>
      <c r="V20" s="16"/>
      <c r="W20" s="65">
        <v>0</v>
      </c>
      <c r="X20" s="65">
        <v>0</v>
      </c>
      <c r="Y20" s="65">
        <f>+W20+X20</f>
        <v>0</v>
      </c>
      <c r="Z20" s="16"/>
      <c r="AA20" s="65">
        <v>5</v>
      </c>
      <c r="AB20" s="65">
        <v>24.88</v>
      </c>
      <c r="AC20" s="65">
        <f>+AA20+AB20</f>
        <v>29.88</v>
      </c>
      <c r="AD20" s="16" t="s">
        <v>6</v>
      </c>
      <c r="AE20" s="33"/>
      <c r="AF20" s="65">
        <v>12.8</v>
      </c>
      <c r="AG20" s="65">
        <v>4.4000000000000004</v>
      </c>
      <c r="AH20" s="65">
        <v>1</v>
      </c>
      <c r="AI20" s="65">
        <v>1.4</v>
      </c>
      <c r="AJ20" s="66">
        <f>+AI20+AH20+AG20+AF20+AC20+Y20+U20+Q20</f>
        <v>63.930000000000007</v>
      </c>
      <c r="AK20" s="67">
        <v>0.33230999999999999</v>
      </c>
      <c r="AL20" s="67">
        <v>0.26544099999999998</v>
      </c>
      <c r="AM20" s="68">
        <f t="shared" ref="AM20:AM21" si="8">+AJ20-(AJ20*AK20)</f>
        <v>42.685421700000006</v>
      </c>
      <c r="AN20" s="68">
        <f t="shared" ref="AN20:AN21" si="9">+AJ20-(AJ20*AL20)</f>
        <v>46.960356870000005</v>
      </c>
      <c r="AO20" s="1">
        <v>8.7291999999999995E-2</v>
      </c>
      <c r="AP20" s="1">
        <v>8.8613999999999998E-2</v>
      </c>
      <c r="AQ20" s="1">
        <v>2.1822999999999999E-2</v>
      </c>
      <c r="AR20" s="1">
        <v>2.2152999999999999E-2</v>
      </c>
    </row>
    <row r="21" spans="1:44" ht="15" customHeight="1" x14ac:dyDescent="0.25">
      <c r="A21" s="17" t="s">
        <v>50</v>
      </c>
      <c r="B21" s="18"/>
      <c r="C21" s="22" t="s">
        <v>129</v>
      </c>
      <c r="D21" s="18"/>
      <c r="E21" s="19" t="s">
        <v>6</v>
      </c>
      <c r="F21" s="20">
        <v>3.8</v>
      </c>
      <c r="G21" s="20">
        <v>2.4</v>
      </c>
      <c r="H21" s="20">
        <v>0.5</v>
      </c>
      <c r="I21" s="18"/>
      <c r="J21" s="20">
        <v>0.75</v>
      </c>
      <c r="K21" s="20">
        <v>0.25</v>
      </c>
      <c r="L21" s="20">
        <v>0.3</v>
      </c>
      <c r="M21" s="20">
        <v>1.1000000000000001</v>
      </c>
      <c r="N21" s="20">
        <v>3.4</v>
      </c>
      <c r="O21" s="21">
        <v>3.4</v>
      </c>
      <c r="P21" s="21">
        <f>+G21+H21+J21+K21+L21+M21+F21</f>
        <v>9.1000000000000014</v>
      </c>
      <c r="Q21" s="69">
        <f>+P21+O21</f>
        <v>12.500000000000002</v>
      </c>
      <c r="R21" s="69">
        <v>0.3</v>
      </c>
      <c r="S21" s="69">
        <v>1.1499999999999999</v>
      </c>
      <c r="T21" s="70"/>
      <c r="U21" s="69">
        <f>+S21+R21</f>
        <v>1.45</v>
      </c>
      <c r="V21" s="71"/>
      <c r="W21" s="69">
        <v>1.3</v>
      </c>
      <c r="X21" s="69">
        <v>10.4</v>
      </c>
      <c r="Y21" s="69">
        <f>+W21+X21</f>
        <v>11.700000000000001</v>
      </c>
      <c r="Z21" s="71"/>
      <c r="AA21" s="69">
        <v>5</v>
      </c>
      <c r="AB21" s="69">
        <v>24.88</v>
      </c>
      <c r="AC21" s="69">
        <f>+AA21+AB21</f>
        <v>29.88</v>
      </c>
      <c r="AD21" s="71" t="s">
        <v>6</v>
      </c>
      <c r="AE21" s="70"/>
      <c r="AF21" s="69">
        <v>12.8</v>
      </c>
      <c r="AG21" s="69">
        <v>4.4000000000000004</v>
      </c>
      <c r="AH21" s="69">
        <v>1</v>
      </c>
      <c r="AI21" s="69">
        <v>1.4</v>
      </c>
      <c r="AJ21" s="72">
        <f>+AI21+AH21+AG21+AF21+AC21+Y21+U21+Q21</f>
        <v>75.13000000000001</v>
      </c>
      <c r="AK21" s="73">
        <v>0.35220899999999999</v>
      </c>
      <c r="AL21" s="73">
        <v>0.286412</v>
      </c>
      <c r="AM21" s="74">
        <f t="shared" si="8"/>
        <v>48.668537830000005</v>
      </c>
      <c r="AN21" s="74">
        <f t="shared" si="9"/>
        <v>53.611866440000007</v>
      </c>
      <c r="AO21" s="1">
        <v>7.9323000000000005E-2</v>
      </c>
      <c r="AP21" s="1">
        <v>8.0334000000000003E-2</v>
      </c>
      <c r="AQ21" s="1">
        <v>1.983E-2</v>
      </c>
      <c r="AR21" s="1">
        <v>2.0083E-2</v>
      </c>
    </row>
    <row r="22" spans="1:44" ht="15" customHeight="1" x14ac:dyDescent="0.25">
      <c r="A22" s="1"/>
      <c r="C22" s="16" t="s">
        <v>51</v>
      </c>
      <c r="E22" s="2"/>
      <c r="F22" s="3"/>
      <c r="G22" s="3"/>
      <c r="H22" s="3"/>
      <c r="J22" s="3"/>
      <c r="K22" s="3"/>
      <c r="L22" s="3"/>
      <c r="M22" s="3"/>
      <c r="N22" s="3"/>
      <c r="O22" s="4"/>
      <c r="P22" s="4"/>
      <c r="Q22" s="65"/>
      <c r="R22" s="65"/>
      <c r="S22" s="65"/>
      <c r="T22" s="33"/>
      <c r="U22" s="65"/>
      <c r="V22" s="16"/>
      <c r="W22" s="65"/>
      <c r="X22" s="65"/>
      <c r="Y22" s="65"/>
      <c r="Z22" s="16"/>
      <c r="AA22" s="65"/>
      <c r="AB22" s="65"/>
      <c r="AC22" s="65"/>
      <c r="AD22" s="16"/>
      <c r="AE22" s="33"/>
      <c r="AF22" s="65"/>
      <c r="AG22" s="65"/>
      <c r="AH22" s="65"/>
      <c r="AI22" s="65"/>
      <c r="AJ22" s="66"/>
      <c r="AK22" s="67"/>
      <c r="AL22" s="67"/>
      <c r="AM22" s="68"/>
      <c r="AN22" s="68"/>
      <c r="AO22" s="1"/>
      <c r="AP22" s="1"/>
      <c r="AQ22" s="1"/>
      <c r="AR22" s="1"/>
    </row>
    <row r="23" spans="1:44" ht="15" customHeight="1" x14ac:dyDescent="0.25">
      <c r="A23" s="1" t="s">
        <v>52</v>
      </c>
      <c r="C23" s="1" t="s">
        <v>41</v>
      </c>
      <c r="E23" s="2" t="s">
        <v>6</v>
      </c>
      <c r="F23" s="3">
        <v>3.8</v>
      </c>
      <c r="G23" s="3">
        <v>2.4</v>
      </c>
      <c r="H23" s="3">
        <v>0.5</v>
      </c>
      <c r="J23" s="3">
        <v>0.75</v>
      </c>
      <c r="K23" s="3">
        <v>0.25</v>
      </c>
      <c r="L23" s="3">
        <v>0.3</v>
      </c>
      <c r="M23" s="3">
        <v>1.1000000000000001</v>
      </c>
      <c r="N23" s="3">
        <v>3.4</v>
      </c>
      <c r="O23" s="4">
        <v>3.4</v>
      </c>
      <c r="P23" s="4">
        <f t="shared" ref="P23:P27" si="10">+G23+H23+J23+K23+L23+M23+F23</f>
        <v>9.1000000000000014</v>
      </c>
      <c r="Q23" s="65">
        <f t="shared" ref="Q23:Q27" si="11">+P23+O23</f>
        <v>12.500000000000002</v>
      </c>
      <c r="R23" s="65">
        <v>1.6</v>
      </c>
      <c r="S23" s="65">
        <v>6.65</v>
      </c>
      <c r="T23" s="33"/>
      <c r="U23" s="65">
        <f t="shared" ref="U23:U27" si="12">+S23+R23</f>
        <v>8.25</v>
      </c>
      <c r="V23" s="16"/>
      <c r="W23" s="65">
        <v>0</v>
      </c>
      <c r="X23" s="65">
        <v>0</v>
      </c>
      <c r="Y23" s="65">
        <f t="shared" ref="Y23:Y27" si="13">+W23+X23</f>
        <v>0</v>
      </c>
      <c r="Z23" s="16"/>
      <c r="AA23" s="65">
        <v>4.9000000000000004</v>
      </c>
      <c r="AB23" s="65">
        <v>32.65</v>
      </c>
      <c r="AC23" s="65">
        <f t="shared" ref="AC23:AC27" si="14">+AA23+AB23</f>
        <v>37.549999999999997</v>
      </c>
      <c r="AD23" s="16" t="s">
        <v>6</v>
      </c>
      <c r="AE23" s="33"/>
      <c r="AF23" s="65">
        <v>0</v>
      </c>
      <c r="AG23" s="65">
        <v>1.8</v>
      </c>
      <c r="AH23" s="65">
        <v>0</v>
      </c>
      <c r="AI23" s="65">
        <v>1.4</v>
      </c>
      <c r="AJ23" s="66">
        <f t="shared" ref="AJ23:AJ27" si="15">+AI23+AH23+AG23+AF23+AC23+Y23+U23+Q23</f>
        <v>61.5</v>
      </c>
      <c r="AK23" s="67">
        <v>0.35726000000000002</v>
      </c>
      <c r="AL23" s="67">
        <v>0.31568099999999999</v>
      </c>
      <c r="AM23" s="68">
        <f t="shared" ref="AM23:AM27" si="16">+AJ23-(AJ23*AK23)</f>
        <v>39.528509999999997</v>
      </c>
      <c r="AN23" s="68">
        <f t="shared" ref="AN23:AN27" si="17">+AJ23-(AJ23*AL23)</f>
        <v>42.085618499999995</v>
      </c>
      <c r="AO23" s="1">
        <v>9.171E-2</v>
      </c>
      <c r="AP23" s="1">
        <v>9.1536000000000006E-2</v>
      </c>
      <c r="AQ23" s="1">
        <v>2.2926999999999999E-2</v>
      </c>
      <c r="AR23" s="1">
        <v>2.2884000000000002E-2</v>
      </c>
    </row>
    <row r="24" spans="1:44" ht="15" customHeight="1" x14ac:dyDescent="0.25">
      <c r="A24" s="1" t="s">
        <v>53</v>
      </c>
      <c r="C24" s="1" t="s">
        <v>54</v>
      </c>
      <c r="E24" s="2" t="s">
        <v>6</v>
      </c>
      <c r="F24" s="3">
        <v>3.8</v>
      </c>
      <c r="G24" s="3">
        <v>2.4</v>
      </c>
      <c r="H24" s="3">
        <v>0.5</v>
      </c>
      <c r="J24" s="3">
        <v>0.75</v>
      </c>
      <c r="K24" s="3">
        <v>0.25</v>
      </c>
      <c r="L24" s="3">
        <v>0.3</v>
      </c>
      <c r="M24" s="3">
        <v>1.1000000000000001</v>
      </c>
      <c r="N24" s="3">
        <v>3.4</v>
      </c>
      <c r="O24" s="4">
        <v>3.4</v>
      </c>
      <c r="P24" s="4">
        <f t="shared" si="10"/>
        <v>9.1000000000000014</v>
      </c>
      <c r="Q24" s="65">
        <f t="shared" si="11"/>
        <v>12.500000000000002</v>
      </c>
      <c r="R24" s="65">
        <v>1.6</v>
      </c>
      <c r="S24" s="65">
        <v>1.65</v>
      </c>
      <c r="T24" s="33"/>
      <c r="U24" s="65">
        <f t="shared" si="12"/>
        <v>3.25</v>
      </c>
      <c r="V24" s="16"/>
      <c r="W24" s="65">
        <v>0</v>
      </c>
      <c r="X24" s="65">
        <v>0</v>
      </c>
      <c r="Y24" s="65">
        <f t="shared" si="13"/>
        <v>0</v>
      </c>
      <c r="Z24" s="16"/>
      <c r="AA24" s="65">
        <v>5</v>
      </c>
      <c r="AB24" s="65">
        <v>32.72</v>
      </c>
      <c r="AC24" s="65">
        <f t="shared" si="14"/>
        <v>37.72</v>
      </c>
      <c r="AD24" s="16" t="s">
        <v>39</v>
      </c>
      <c r="AE24" s="33"/>
      <c r="AF24" s="65">
        <v>12.5</v>
      </c>
      <c r="AG24" s="65">
        <v>1.8</v>
      </c>
      <c r="AH24" s="65">
        <v>1.5</v>
      </c>
      <c r="AI24" s="65">
        <v>1.4</v>
      </c>
      <c r="AJ24" s="66">
        <f t="shared" si="15"/>
        <v>70.67</v>
      </c>
      <c r="AK24" s="67">
        <v>0.29535</v>
      </c>
      <c r="AL24" s="67">
        <v>0.25485200000000002</v>
      </c>
      <c r="AM24" s="68">
        <f t="shared" si="16"/>
        <v>49.797615500000006</v>
      </c>
      <c r="AN24" s="68">
        <f t="shared" si="17"/>
        <v>52.659609160000002</v>
      </c>
      <c r="AO24" s="1">
        <v>6.4677999999999999E-2</v>
      </c>
      <c r="AP24" s="1">
        <v>6.6434999999999994E-2</v>
      </c>
      <c r="AQ24" s="1">
        <v>1.6168999999999999E-2</v>
      </c>
      <c r="AR24" s="1">
        <v>1.6608000000000001E-2</v>
      </c>
    </row>
    <row r="25" spans="1:44" ht="15" customHeight="1" x14ac:dyDescent="0.25">
      <c r="A25" s="1" t="s">
        <v>56</v>
      </c>
      <c r="C25" s="15" t="s">
        <v>130</v>
      </c>
      <c r="E25" s="2" t="s">
        <v>6</v>
      </c>
      <c r="F25" s="3">
        <v>3.8</v>
      </c>
      <c r="G25" s="3">
        <v>2.4</v>
      </c>
      <c r="H25" s="3">
        <v>0.5</v>
      </c>
      <c r="J25" s="3">
        <v>0.75</v>
      </c>
      <c r="K25" s="3">
        <v>0.25</v>
      </c>
      <c r="L25" s="3">
        <v>0.3</v>
      </c>
      <c r="M25" s="3">
        <v>1.1000000000000001</v>
      </c>
      <c r="N25" s="3">
        <v>3.4</v>
      </c>
      <c r="O25" s="4">
        <v>3.4</v>
      </c>
      <c r="P25" s="4">
        <f t="shared" si="10"/>
        <v>9.1000000000000014</v>
      </c>
      <c r="Q25" s="65">
        <f t="shared" si="11"/>
        <v>12.500000000000002</v>
      </c>
      <c r="R25" s="65">
        <v>0.7</v>
      </c>
      <c r="S25" s="65">
        <v>1.65</v>
      </c>
      <c r="T25" s="33"/>
      <c r="U25" s="65">
        <f t="shared" si="12"/>
        <v>2.3499999999999996</v>
      </c>
      <c r="V25" s="16"/>
      <c r="W25" s="65">
        <v>1</v>
      </c>
      <c r="X25" s="65">
        <v>2.95</v>
      </c>
      <c r="Y25" s="65">
        <f t="shared" si="13"/>
        <v>3.95</v>
      </c>
      <c r="Z25" s="16"/>
      <c r="AA25" s="65">
        <v>4.9000000000000004</v>
      </c>
      <c r="AB25" s="65">
        <v>32.65</v>
      </c>
      <c r="AC25" s="65">
        <f t="shared" si="14"/>
        <v>37.549999999999997</v>
      </c>
      <c r="AD25" s="16" t="s">
        <v>6</v>
      </c>
      <c r="AE25" s="33"/>
      <c r="AF25" s="65">
        <v>12.5</v>
      </c>
      <c r="AG25" s="65">
        <v>1.8</v>
      </c>
      <c r="AH25" s="65">
        <v>0</v>
      </c>
      <c r="AI25" s="65">
        <v>1.4</v>
      </c>
      <c r="AJ25" s="66">
        <f t="shared" si="15"/>
        <v>72.050000000000011</v>
      </c>
      <c r="AK25" s="67">
        <v>0.32080599999999998</v>
      </c>
      <c r="AL25" s="67">
        <v>0.279061</v>
      </c>
      <c r="AM25" s="68">
        <f t="shared" si="16"/>
        <v>48.935927700000008</v>
      </c>
      <c r="AN25" s="68">
        <f t="shared" si="17"/>
        <v>51.94365495000001</v>
      </c>
      <c r="AO25" s="1">
        <v>7.6357999999999995E-2</v>
      </c>
      <c r="AP25" s="1">
        <v>7.7092999999999995E-2</v>
      </c>
      <c r="AQ25" s="1">
        <v>1.9088999999999998E-2</v>
      </c>
      <c r="AR25" s="1">
        <v>1.9272999999999998E-2</v>
      </c>
    </row>
    <row r="26" spans="1:44" ht="15" customHeight="1" x14ac:dyDescent="0.25">
      <c r="A26" s="1" t="s">
        <v>111</v>
      </c>
      <c r="C26" s="15" t="s">
        <v>131</v>
      </c>
      <c r="E26" s="2" t="s">
        <v>6</v>
      </c>
      <c r="F26" s="3">
        <v>3.8</v>
      </c>
      <c r="G26" s="3">
        <v>2.4</v>
      </c>
      <c r="H26" s="3">
        <v>0.5</v>
      </c>
      <c r="J26" s="3">
        <v>0.75</v>
      </c>
      <c r="K26" s="3">
        <v>0.25</v>
      </c>
      <c r="L26" s="3">
        <v>0.3</v>
      </c>
      <c r="M26" s="3">
        <v>1.1000000000000001</v>
      </c>
      <c r="N26" s="3">
        <v>3.4</v>
      </c>
      <c r="O26" s="4">
        <v>3.4</v>
      </c>
      <c r="P26" s="4">
        <f t="shared" si="10"/>
        <v>9.1000000000000014</v>
      </c>
      <c r="Q26" s="65">
        <f t="shared" si="11"/>
        <v>12.500000000000002</v>
      </c>
      <c r="R26" s="65">
        <v>1.6</v>
      </c>
      <c r="S26" s="65">
        <v>1.65</v>
      </c>
      <c r="T26" s="33"/>
      <c r="U26" s="65">
        <f t="shared" si="12"/>
        <v>3.25</v>
      </c>
      <c r="V26" s="16"/>
      <c r="W26" s="65">
        <v>0</v>
      </c>
      <c r="X26" s="65">
        <v>0</v>
      </c>
      <c r="Y26" s="65">
        <f t="shared" si="13"/>
        <v>0</v>
      </c>
      <c r="Z26" s="16"/>
      <c r="AA26" s="65">
        <v>4.9000000000000004</v>
      </c>
      <c r="AB26" s="65">
        <v>32.65</v>
      </c>
      <c r="AC26" s="65">
        <f t="shared" si="14"/>
        <v>37.549999999999997</v>
      </c>
      <c r="AD26" s="16" t="s">
        <v>6</v>
      </c>
      <c r="AE26" s="33"/>
      <c r="AF26" s="65">
        <v>12.5</v>
      </c>
      <c r="AG26" s="65">
        <v>1.8</v>
      </c>
      <c r="AH26" s="65">
        <v>0</v>
      </c>
      <c r="AI26" s="65">
        <v>1.4</v>
      </c>
      <c r="AJ26" s="66">
        <f t="shared" si="15"/>
        <v>69</v>
      </c>
      <c r="AK26" s="67">
        <v>0.31115799999999999</v>
      </c>
      <c r="AL26" s="67">
        <v>0.26805000000000001</v>
      </c>
      <c r="AM26" s="68">
        <f t="shared" si="16"/>
        <v>47.530098000000002</v>
      </c>
      <c r="AN26" s="68">
        <f t="shared" si="17"/>
        <v>50.504549999999995</v>
      </c>
      <c r="AO26" s="1">
        <v>7.5659000000000004E-2</v>
      </c>
      <c r="AP26" s="1">
        <v>7.6440999999999995E-2</v>
      </c>
      <c r="AQ26" s="1">
        <v>1.8914E-2</v>
      </c>
      <c r="AR26" s="1">
        <v>1.9109999999999999E-2</v>
      </c>
    </row>
    <row r="27" spans="1:44" ht="15" customHeight="1" x14ac:dyDescent="0.25">
      <c r="A27" s="17" t="s">
        <v>115</v>
      </c>
      <c r="B27" s="18"/>
      <c r="C27" s="22" t="s">
        <v>132</v>
      </c>
      <c r="D27" s="18"/>
      <c r="E27" s="19" t="s">
        <v>6</v>
      </c>
      <c r="F27" s="20">
        <v>3.8</v>
      </c>
      <c r="G27" s="20">
        <v>2.4</v>
      </c>
      <c r="H27" s="20">
        <v>0.5</v>
      </c>
      <c r="I27" s="18"/>
      <c r="J27" s="20">
        <v>0.75</v>
      </c>
      <c r="K27" s="20">
        <v>0.25</v>
      </c>
      <c r="L27" s="20">
        <v>0.3</v>
      </c>
      <c r="M27" s="20">
        <v>1.1000000000000001</v>
      </c>
      <c r="N27" s="20">
        <v>3.4</v>
      </c>
      <c r="O27" s="21">
        <v>3.4</v>
      </c>
      <c r="P27" s="21">
        <f t="shared" si="10"/>
        <v>9.1000000000000014</v>
      </c>
      <c r="Q27" s="69">
        <f t="shared" si="11"/>
        <v>12.500000000000002</v>
      </c>
      <c r="R27" s="69">
        <v>0.2</v>
      </c>
      <c r="S27" s="69">
        <v>6.65</v>
      </c>
      <c r="T27" s="70"/>
      <c r="U27" s="69">
        <f t="shared" si="12"/>
        <v>6.8500000000000005</v>
      </c>
      <c r="V27" s="71"/>
      <c r="W27" s="69">
        <v>1.5</v>
      </c>
      <c r="X27" s="69">
        <v>3</v>
      </c>
      <c r="Y27" s="69">
        <f t="shared" si="13"/>
        <v>4.5</v>
      </c>
      <c r="Z27" s="71"/>
      <c r="AA27" s="69">
        <v>4.9000000000000004</v>
      </c>
      <c r="AB27" s="69">
        <v>32.65</v>
      </c>
      <c r="AC27" s="69">
        <f t="shared" si="14"/>
        <v>37.549999999999997</v>
      </c>
      <c r="AD27" s="71" t="s">
        <v>6</v>
      </c>
      <c r="AE27" s="70"/>
      <c r="AF27" s="69">
        <v>0</v>
      </c>
      <c r="AG27" s="69">
        <v>1.8</v>
      </c>
      <c r="AH27" s="69">
        <v>0</v>
      </c>
      <c r="AI27" s="69">
        <v>1.4</v>
      </c>
      <c r="AJ27" s="72">
        <f t="shared" si="15"/>
        <v>64.600000000000009</v>
      </c>
      <c r="AK27" s="73">
        <v>0.34011599999999997</v>
      </c>
      <c r="AL27" s="73">
        <v>0.30053299999999999</v>
      </c>
      <c r="AM27" s="74">
        <f t="shared" si="16"/>
        <v>42.628506400000006</v>
      </c>
      <c r="AN27" s="74">
        <f t="shared" si="17"/>
        <v>45.185568200000006</v>
      </c>
      <c r="AO27" s="1">
        <v>9.2313000000000006E-2</v>
      </c>
      <c r="AP27" s="1">
        <v>9.2117000000000004E-2</v>
      </c>
      <c r="AQ27" s="1">
        <v>2.3078000000000001E-2</v>
      </c>
      <c r="AR27" s="1">
        <v>2.3029000000000001E-2</v>
      </c>
    </row>
    <row r="28" spans="1:44" ht="15" customHeight="1" x14ac:dyDescent="0.25">
      <c r="A28" s="1"/>
      <c r="C28" s="16" t="s">
        <v>57</v>
      </c>
      <c r="E28" s="2"/>
      <c r="F28" s="3"/>
      <c r="G28" s="3"/>
      <c r="H28" s="3"/>
      <c r="J28" s="3"/>
      <c r="K28" s="3"/>
      <c r="L28" s="3"/>
      <c r="M28" s="3"/>
      <c r="N28" s="3"/>
      <c r="O28" s="4"/>
      <c r="P28" s="4"/>
      <c r="Q28" s="65"/>
      <c r="R28" s="65"/>
      <c r="S28" s="65"/>
      <c r="T28" s="33"/>
      <c r="U28" s="65"/>
      <c r="V28" s="16"/>
      <c r="W28" s="65"/>
      <c r="X28" s="65"/>
      <c r="Y28" s="65"/>
      <c r="Z28" s="16"/>
      <c r="AA28" s="65"/>
      <c r="AB28" s="65"/>
      <c r="AC28" s="65"/>
      <c r="AD28" s="16"/>
      <c r="AE28" s="33"/>
      <c r="AF28" s="65"/>
      <c r="AG28" s="65"/>
      <c r="AH28" s="65"/>
      <c r="AI28" s="65"/>
      <c r="AJ28" s="66"/>
      <c r="AK28" s="67"/>
      <c r="AL28" s="67"/>
      <c r="AM28" s="68"/>
      <c r="AN28" s="68"/>
      <c r="AO28" s="1"/>
      <c r="AP28" s="1"/>
      <c r="AQ28" s="1"/>
      <c r="AR28" s="1"/>
    </row>
    <row r="29" spans="1:44" ht="15" customHeight="1" x14ac:dyDescent="0.25">
      <c r="A29" s="1" t="s">
        <v>58</v>
      </c>
      <c r="C29" s="1" t="s">
        <v>41</v>
      </c>
      <c r="E29" s="2" t="s">
        <v>6</v>
      </c>
      <c r="F29" s="3">
        <v>3.8</v>
      </c>
      <c r="G29" s="3">
        <v>2.4</v>
      </c>
      <c r="H29" s="3">
        <v>0.5</v>
      </c>
      <c r="J29" s="3">
        <v>0.75</v>
      </c>
      <c r="K29" s="3">
        <v>0.25</v>
      </c>
      <c r="L29" s="3">
        <v>0.3</v>
      </c>
      <c r="M29" s="3">
        <v>1.1000000000000001</v>
      </c>
      <c r="N29" s="3">
        <v>3.4</v>
      </c>
      <c r="O29" s="4">
        <v>3.4</v>
      </c>
      <c r="P29" s="4">
        <f t="shared" ref="P29:P32" si="18">+G29+H29+J29+K29+L29+M29+F29</f>
        <v>9.1000000000000014</v>
      </c>
      <c r="Q29" s="65">
        <f t="shared" ref="Q29:Q32" si="19">+P29+O29</f>
        <v>12.500000000000002</v>
      </c>
      <c r="R29" s="65">
        <v>1.4</v>
      </c>
      <c r="S29" s="65">
        <v>5.5</v>
      </c>
      <c r="T29" s="33"/>
      <c r="U29" s="65">
        <f t="shared" ref="U29:U32" si="20">+S29+R29</f>
        <v>6.9</v>
      </c>
      <c r="V29" s="16"/>
      <c r="W29" s="65">
        <v>0</v>
      </c>
      <c r="X29" s="65">
        <v>0</v>
      </c>
      <c r="Y29" s="65">
        <f t="shared" ref="Y29:Y32" si="21">+W29+X29</f>
        <v>0</v>
      </c>
      <c r="Z29" s="16"/>
      <c r="AA29" s="65">
        <v>4.9000000000000004</v>
      </c>
      <c r="AB29" s="65">
        <v>32.65</v>
      </c>
      <c r="AC29" s="65">
        <f t="shared" ref="AC29:AC32" si="22">+AA29+AB29</f>
        <v>37.549999999999997</v>
      </c>
      <c r="AD29" s="16" t="s">
        <v>6</v>
      </c>
      <c r="AE29" s="33"/>
      <c r="AF29" s="65">
        <v>0</v>
      </c>
      <c r="AG29" s="65">
        <v>1.8</v>
      </c>
      <c r="AH29" s="65">
        <v>0</v>
      </c>
      <c r="AI29" s="65">
        <v>1.4</v>
      </c>
      <c r="AJ29" s="66">
        <f t="shared" ref="AJ29:AJ32" si="23">+AI29+AH29+AG29+AF29+AC29+Y29+U29+Q29</f>
        <v>60.15</v>
      </c>
      <c r="AK29" s="67">
        <v>0.34757700000000002</v>
      </c>
      <c r="AL29" s="67">
        <v>0.32289000000000001</v>
      </c>
      <c r="AM29" s="68">
        <f t="shared" ref="AM29:AM32" si="24">+AJ29-(AJ29*AK29)</f>
        <v>39.243243449999994</v>
      </c>
      <c r="AN29" s="68">
        <f t="shared" ref="AN29:AN32" si="25">+AJ29-(AJ29*AL29)</f>
        <v>40.7281665</v>
      </c>
      <c r="AO29" s="1">
        <v>9.4004000000000004E-2</v>
      </c>
      <c r="AP29" s="1">
        <v>9.4372999999999999E-2</v>
      </c>
      <c r="AQ29" s="1">
        <v>2.3501000000000001E-2</v>
      </c>
      <c r="AR29" s="1">
        <v>2.3592999999999999E-2</v>
      </c>
    </row>
    <row r="30" spans="1:44" ht="15" customHeight="1" x14ac:dyDescent="0.25">
      <c r="A30" s="1" t="s">
        <v>59</v>
      </c>
      <c r="C30" s="1" t="s">
        <v>43</v>
      </c>
      <c r="E30" s="2" t="s">
        <v>6</v>
      </c>
      <c r="F30" s="3">
        <v>3.8</v>
      </c>
      <c r="G30" s="3">
        <v>2.4</v>
      </c>
      <c r="H30" s="3">
        <v>0.5</v>
      </c>
      <c r="J30" s="3">
        <v>0.75</v>
      </c>
      <c r="K30" s="3">
        <v>0.25</v>
      </c>
      <c r="L30" s="3">
        <v>0.3</v>
      </c>
      <c r="M30" s="3">
        <v>1.1000000000000001</v>
      </c>
      <c r="N30" s="3">
        <v>3.4</v>
      </c>
      <c r="O30" s="4">
        <v>3.4</v>
      </c>
      <c r="P30" s="4">
        <f t="shared" si="18"/>
        <v>9.1000000000000014</v>
      </c>
      <c r="Q30" s="65">
        <f t="shared" si="19"/>
        <v>12.500000000000002</v>
      </c>
      <c r="R30" s="65">
        <v>1.4</v>
      </c>
      <c r="S30" s="65">
        <v>5.5</v>
      </c>
      <c r="T30" s="33"/>
      <c r="U30" s="65">
        <f t="shared" si="20"/>
        <v>6.9</v>
      </c>
      <c r="V30" s="16"/>
      <c r="W30" s="65">
        <v>0</v>
      </c>
      <c r="X30" s="65">
        <v>0</v>
      </c>
      <c r="Y30" s="65">
        <f t="shared" si="21"/>
        <v>0</v>
      </c>
      <c r="Z30" s="16"/>
      <c r="AA30" s="65">
        <v>4.7</v>
      </c>
      <c r="AB30" s="65">
        <v>60.96</v>
      </c>
      <c r="AC30" s="65">
        <f t="shared" si="22"/>
        <v>65.66</v>
      </c>
      <c r="AD30" s="16" t="s">
        <v>39</v>
      </c>
      <c r="AE30" s="33"/>
      <c r="AF30" s="65">
        <v>0</v>
      </c>
      <c r="AG30" s="65">
        <v>2.6</v>
      </c>
      <c r="AH30" s="65">
        <v>1.5</v>
      </c>
      <c r="AI30" s="65">
        <v>1.4</v>
      </c>
      <c r="AJ30" s="66">
        <f t="shared" si="23"/>
        <v>90.56</v>
      </c>
      <c r="AK30" s="67">
        <v>0.45737800000000001</v>
      </c>
      <c r="AL30" s="67">
        <v>0.27529900000000002</v>
      </c>
      <c r="AM30" s="68">
        <f t="shared" si="24"/>
        <v>49.139848319999999</v>
      </c>
      <c r="AN30" s="68">
        <f t="shared" si="25"/>
        <v>65.628922560000007</v>
      </c>
      <c r="AO30" s="1">
        <v>7.8650999999999999E-2</v>
      </c>
      <c r="AP30" s="1">
        <v>8.3610000000000004E-2</v>
      </c>
      <c r="AQ30" s="1">
        <v>1.9661999999999999E-2</v>
      </c>
      <c r="AR30" s="1">
        <v>2.0902E-2</v>
      </c>
    </row>
    <row r="31" spans="1:44" ht="15" customHeight="1" x14ac:dyDescent="0.25">
      <c r="A31" s="1" t="s">
        <v>60</v>
      </c>
      <c r="C31" s="1" t="s">
        <v>48</v>
      </c>
      <c r="E31" s="2" t="s">
        <v>6</v>
      </c>
      <c r="F31" s="3">
        <v>3.8</v>
      </c>
      <c r="G31" s="3">
        <v>2.4</v>
      </c>
      <c r="H31" s="3">
        <v>0.5</v>
      </c>
      <c r="J31" s="3">
        <v>0.75</v>
      </c>
      <c r="K31" s="3">
        <v>0.25</v>
      </c>
      <c r="L31" s="3">
        <v>0.3</v>
      </c>
      <c r="M31" s="3">
        <v>1.1000000000000001</v>
      </c>
      <c r="N31" s="3">
        <v>3.4</v>
      </c>
      <c r="O31" s="4">
        <v>3.4</v>
      </c>
      <c r="P31" s="4">
        <f t="shared" si="18"/>
        <v>9.1000000000000014</v>
      </c>
      <c r="Q31" s="65">
        <f t="shared" si="19"/>
        <v>12.500000000000002</v>
      </c>
      <c r="R31" s="65">
        <v>1.4</v>
      </c>
      <c r="S31" s="65">
        <v>5.5</v>
      </c>
      <c r="T31" s="33"/>
      <c r="U31" s="65">
        <f t="shared" si="20"/>
        <v>6.9</v>
      </c>
      <c r="V31" s="16"/>
      <c r="W31" s="65">
        <v>0</v>
      </c>
      <c r="X31" s="65">
        <v>0</v>
      </c>
      <c r="Y31" s="65">
        <f t="shared" si="21"/>
        <v>0</v>
      </c>
      <c r="Z31" s="16"/>
      <c r="AA31" s="65">
        <v>5</v>
      </c>
      <c r="AB31" s="65">
        <v>24.88</v>
      </c>
      <c r="AC31" s="65">
        <f t="shared" si="22"/>
        <v>29.88</v>
      </c>
      <c r="AD31" s="16" t="s">
        <v>6</v>
      </c>
      <c r="AE31" s="33"/>
      <c r="AF31" s="65">
        <v>0</v>
      </c>
      <c r="AG31" s="65">
        <v>4.4000000000000004</v>
      </c>
      <c r="AH31" s="65">
        <v>1</v>
      </c>
      <c r="AI31" s="65">
        <v>1.4</v>
      </c>
      <c r="AJ31" s="66">
        <f t="shared" si="23"/>
        <v>56.08</v>
      </c>
      <c r="AK31" s="67">
        <v>0.293908</v>
      </c>
      <c r="AL31" s="67">
        <v>0.242428</v>
      </c>
      <c r="AM31" s="68">
        <f t="shared" si="24"/>
        <v>39.597639360000002</v>
      </c>
      <c r="AN31" s="68">
        <f t="shared" si="25"/>
        <v>42.484637759999998</v>
      </c>
      <c r="AO31" s="1">
        <v>9.2546000000000003E-2</v>
      </c>
      <c r="AP31" s="1">
        <v>9.2767000000000002E-2</v>
      </c>
      <c r="AQ31" s="1">
        <v>2.3136E-2</v>
      </c>
      <c r="AR31" s="1">
        <v>2.3191E-2</v>
      </c>
    </row>
    <row r="32" spans="1:44" ht="15" customHeight="1" x14ac:dyDescent="0.25">
      <c r="A32" s="17" t="s">
        <v>117</v>
      </c>
      <c r="B32" s="18"/>
      <c r="C32" s="22" t="s">
        <v>133</v>
      </c>
      <c r="D32" s="18"/>
      <c r="E32" s="19" t="s">
        <v>6</v>
      </c>
      <c r="F32" s="20">
        <v>3.8</v>
      </c>
      <c r="G32" s="20">
        <v>2.4</v>
      </c>
      <c r="H32" s="20">
        <v>0.5</v>
      </c>
      <c r="I32" s="18"/>
      <c r="J32" s="20">
        <v>0.75</v>
      </c>
      <c r="K32" s="20">
        <v>0.25</v>
      </c>
      <c r="L32" s="20">
        <v>0.3</v>
      </c>
      <c r="M32" s="20">
        <v>1.1000000000000001</v>
      </c>
      <c r="N32" s="20">
        <v>3.4</v>
      </c>
      <c r="O32" s="21">
        <v>3.4</v>
      </c>
      <c r="P32" s="21">
        <f t="shared" si="18"/>
        <v>9.1000000000000014</v>
      </c>
      <c r="Q32" s="69">
        <f t="shared" si="19"/>
        <v>12.500000000000002</v>
      </c>
      <c r="R32" s="69">
        <v>0.4</v>
      </c>
      <c r="S32" s="69">
        <v>5.5</v>
      </c>
      <c r="T32" s="70"/>
      <c r="U32" s="69">
        <f t="shared" si="20"/>
        <v>5.9</v>
      </c>
      <c r="V32" s="71"/>
      <c r="W32" s="69">
        <v>1.3</v>
      </c>
      <c r="X32" s="69">
        <v>3</v>
      </c>
      <c r="Y32" s="69">
        <f t="shared" si="21"/>
        <v>4.3</v>
      </c>
      <c r="Z32" s="71"/>
      <c r="AA32" s="69">
        <v>4.7</v>
      </c>
      <c r="AB32" s="69">
        <v>60.96</v>
      </c>
      <c r="AC32" s="69">
        <f t="shared" si="22"/>
        <v>65.66</v>
      </c>
      <c r="AD32" s="71" t="s">
        <v>6</v>
      </c>
      <c r="AE32" s="70"/>
      <c r="AF32" s="69">
        <v>0</v>
      </c>
      <c r="AG32" s="69">
        <v>2.6</v>
      </c>
      <c r="AH32" s="69">
        <v>1.5</v>
      </c>
      <c r="AI32" s="69">
        <v>1.4</v>
      </c>
      <c r="AJ32" s="72">
        <f t="shared" si="23"/>
        <v>93.86</v>
      </c>
      <c r="AK32" s="73">
        <v>0.44129699999999999</v>
      </c>
      <c r="AL32" s="73">
        <v>0.26562000000000002</v>
      </c>
      <c r="AM32" s="74">
        <f t="shared" si="24"/>
        <v>52.439863580000001</v>
      </c>
      <c r="AN32" s="74">
        <f t="shared" si="25"/>
        <v>68.928906799999993</v>
      </c>
      <c r="AO32" s="1">
        <v>7.9993999999999996E-2</v>
      </c>
      <c r="AP32" s="1">
        <v>8.4394999999999998E-2</v>
      </c>
      <c r="AQ32" s="1">
        <v>1.9997999999999998E-2</v>
      </c>
      <c r="AR32" s="1">
        <v>2.1097999999999999E-2</v>
      </c>
    </row>
    <row r="33" spans="1:44" ht="15" customHeight="1" x14ac:dyDescent="0.25">
      <c r="A33" s="1"/>
      <c r="C33" s="16" t="s">
        <v>61</v>
      </c>
      <c r="E33" s="2"/>
      <c r="F33" s="3"/>
      <c r="G33" s="3"/>
      <c r="H33" s="3"/>
      <c r="J33" s="3"/>
      <c r="K33" s="3"/>
      <c r="L33" s="3"/>
      <c r="M33" s="3"/>
      <c r="N33" s="3"/>
      <c r="O33" s="4"/>
      <c r="P33" s="4"/>
      <c r="Q33" s="65"/>
      <c r="R33" s="65"/>
      <c r="S33" s="65"/>
      <c r="T33" s="33"/>
      <c r="U33" s="65"/>
      <c r="V33" s="16"/>
      <c r="W33" s="65"/>
      <c r="X33" s="65"/>
      <c r="Y33" s="65"/>
      <c r="Z33" s="16"/>
      <c r="AA33" s="65"/>
      <c r="AB33" s="65"/>
      <c r="AC33" s="65"/>
      <c r="AD33" s="16"/>
      <c r="AE33" s="33"/>
      <c r="AF33" s="65"/>
      <c r="AG33" s="65"/>
      <c r="AH33" s="65"/>
      <c r="AI33" s="65"/>
      <c r="AJ33" s="66"/>
      <c r="AK33" s="67"/>
      <c r="AL33" s="67"/>
      <c r="AM33" s="68"/>
      <c r="AN33" s="68"/>
      <c r="AO33" s="1"/>
      <c r="AP33" s="1"/>
      <c r="AQ33" s="1"/>
      <c r="AR33" s="1"/>
    </row>
    <row r="34" spans="1:44" s="23" customFormat="1" ht="15" customHeight="1" x14ac:dyDescent="0.25">
      <c r="A34" s="22" t="s">
        <v>62</v>
      </c>
      <c r="B34" s="58"/>
      <c r="C34" s="22" t="s">
        <v>48</v>
      </c>
      <c r="D34" s="58"/>
      <c r="E34" s="59" t="s">
        <v>6</v>
      </c>
      <c r="F34" s="60">
        <v>3.8</v>
      </c>
      <c r="G34" s="60">
        <v>2.4</v>
      </c>
      <c r="H34" s="60">
        <v>0.5</v>
      </c>
      <c r="I34" s="58"/>
      <c r="J34" s="60">
        <v>0.75</v>
      </c>
      <c r="K34" s="60">
        <v>0.25</v>
      </c>
      <c r="L34" s="60">
        <v>0.3</v>
      </c>
      <c r="M34" s="60">
        <v>1.1000000000000001</v>
      </c>
      <c r="N34" s="60">
        <v>3.4</v>
      </c>
      <c r="O34" s="61">
        <v>3.4</v>
      </c>
      <c r="P34" s="61">
        <f>+G34+H34+J34+K34+L34+M34+F34</f>
        <v>9.1000000000000014</v>
      </c>
      <c r="Q34" s="69">
        <f>+P34+O34</f>
        <v>12.500000000000002</v>
      </c>
      <c r="R34" s="69">
        <v>1.4</v>
      </c>
      <c r="S34" s="69">
        <v>0</v>
      </c>
      <c r="T34" s="70"/>
      <c r="U34" s="69">
        <f>+S34+R34</f>
        <v>1.4</v>
      </c>
      <c r="V34" s="71"/>
      <c r="W34" s="69">
        <v>0</v>
      </c>
      <c r="X34" s="69">
        <v>0</v>
      </c>
      <c r="Y34" s="69">
        <f>+W34+X34</f>
        <v>0</v>
      </c>
      <c r="Z34" s="71"/>
      <c r="AA34" s="69">
        <v>5</v>
      </c>
      <c r="AB34" s="69">
        <v>24.88</v>
      </c>
      <c r="AC34" s="69">
        <f>+AA34+AB34</f>
        <v>29.88</v>
      </c>
      <c r="AD34" s="71" t="s">
        <v>6</v>
      </c>
      <c r="AE34" s="70"/>
      <c r="AF34" s="69">
        <v>12.8</v>
      </c>
      <c r="AG34" s="69">
        <v>4.4000000000000004</v>
      </c>
      <c r="AH34" s="69">
        <v>1</v>
      </c>
      <c r="AI34" s="69">
        <v>1.4</v>
      </c>
      <c r="AJ34" s="72">
        <f>+AI34+AH34+AG34+AF34+AC34+Y34+U34+Q34</f>
        <v>63.38</v>
      </c>
      <c r="AK34" s="73">
        <v>0.33235999999999999</v>
      </c>
      <c r="AL34" s="73">
        <v>0.26159199999999999</v>
      </c>
      <c r="AM34" s="74">
        <f>+AJ34-(AJ34*AK34)</f>
        <v>42.315023199999999</v>
      </c>
      <c r="AN34" s="74">
        <f>+AJ34-(AJ34*AL34)</f>
        <v>46.800299039999999</v>
      </c>
      <c r="AO34" s="15">
        <v>8.9473999999999998E-2</v>
      </c>
      <c r="AP34" s="15">
        <v>9.0200000000000002E-2</v>
      </c>
      <c r="AQ34" s="15">
        <v>2.2367999999999999E-2</v>
      </c>
      <c r="AR34" s="15">
        <v>2.2550000000000001E-2</v>
      </c>
    </row>
    <row r="35" spans="1:44" ht="15" customHeight="1" x14ac:dyDescent="0.25">
      <c r="A35" s="1"/>
      <c r="C35" s="16" t="s">
        <v>63</v>
      </c>
      <c r="E35" s="2"/>
      <c r="F35" s="3"/>
      <c r="G35" s="3"/>
      <c r="H35" s="3"/>
      <c r="J35" s="3"/>
      <c r="K35" s="3"/>
      <c r="L35" s="3"/>
      <c r="M35" s="3"/>
      <c r="N35" s="3"/>
      <c r="O35" s="4"/>
      <c r="P35" s="4"/>
      <c r="Q35" s="65"/>
      <c r="R35" s="65"/>
      <c r="S35" s="65"/>
      <c r="T35" s="33"/>
      <c r="U35" s="65"/>
      <c r="V35" s="16"/>
      <c r="W35" s="65"/>
      <c r="X35" s="65"/>
      <c r="Y35" s="65"/>
      <c r="Z35" s="16"/>
      <c r="AA35" s="65"/>
      <c r="AB35" s="65"/>
      <c r="AC35" s="65"/>
      <c r="AD35" s="16"/>
      <c r="AE35" s="33"/>
      <c r="AF35" s="65"/>
      <c r="AG35" s="65"/>
      <c r="AH35" s="65"/>
      <c r="AI35" s="65"/>
      <c r="AJ35" s="66"/>
      <c r="AK35" s="67"/>
      <c r="AL35" s="67"/>
      <c r="AM35" s="68"/>
      <c r="AN35" s="68"/>
      <c r="AO35" s="1"/>
      <c r="AP35" s="1"/>
      <c r="AQ35" s="1"/>
      <c r="AR35" s="1"/>
    </row>
    <row r="36" spans="1:44" ht="15" customHeight="1" x14ac:dyDescent="0.25">
      <c r="A36" s="1" t="s">
        <v>64</v>
      </c>
      <c r="C36" s="1" t="s">
        <v>41</v>
      </c>
      <c r="E36" s="2" t="s">
        <v>6</v>
      </c>
      <c r="F36" s="3">
        <v>3.8</v>
      </c>
      <c r="G36" s="3">
        <v>2.4</v>
      </c>
      <c r="H36" s="3">
        <v>0.5</v>
      </c>
      <c r="J36" s="3">
        <v>0.75</v>
      </c>
      <c r="K36" s="3">
        <v>0.25</v>
      </c>
      <c r="L36" s="3">
        <v>0.3</v>
      </c>
      <c r="M36" s="3">
        <v>1.1000000000000001</v>
      </c>
      <c r="N36" s="3">
        <v>3.4</v>
      </c>
      <c r="O36" s="4">
        <v>3.4</v>
      </c>
      <c r="P36" s="4">
        <f t="shared" ref="P36:P39" si="26">+G36+H36+J36+K36+L36+M36+F36</f>
        <v>9.1000000000000014</v>
      </c>
      <c r="Q36" s="65">
        <f t="shared" ref="Q36:Q42" si="27">+P36+O36</f>
        <v>12.500000000000002</v>
      </c>
      <c r="R36" s="65">
        <v>1.6</v>
      </c>
      <c r="S36" s="65">
        <v>19.3</v>
      </c>
      <c r="T36" s="33"/>
      <c r="U36" s="65">
        <f t="shared" ref="U36:U42" si="28">+S36+R36</f>
        <v>20.900000000000002</v>
      </c>
      <c r="V36" s="16"/>
      <c r="W36" s="65">
        <v>0</v>
      </c>
      <c r="X36" s="65">
        <v>0</v>
      </c>
      <c r="Y36" s="65">
        <f t="shared" ref="Y36:Y42" si="29">+W36+X36</f>
        <v>0</v>
      </c>
      <c r="Z36" s="16"/>
      <c r="AA36" s="65">
        <v>4.9000000000000004</v>
      </c>
      <c r="AB36" s="65">
        <v>32.65</v>
      </c>
      <c r="AC36" s="65">
        <f t="shared" ref="AC36:AC39" si="30">+AA36+AB36</f>
        <v>37.549999999999997</v>
      </c>
      <c r="AD36" s="16" t="s">
        <v>6</v>
      </c>
      <c r="AE36" s="33"/>
      <c r="AF36" s="65">
        <v>0</v>
      </c>
      <c r="AG36" s="65">
        <v>1.8</v>
      </c>
      <c r="AH36" s="65">
        <v>0</v>
      </c>
      <c r="AI36" s="65">
        <v>1.4</v>
      </c>
      <c r="AJ36" s="66">
        <f t="shared" ref="AJ36:AJ39" si="31">+AI36+AH36+AG36+AF36+AC36+Y36+U36+Q36</f>
        <v>74.150000000000006</v>
      </c>
      <c r="AK36" s="67">
        <v>0.42623699999999998</v>
      </c>
      <c r="AL36" s="67">
        <v>0.39358199999999999</v>
      </c>
      <c r="AM36" s="68">
        <f t="shared" ref="AM36:AM42" si="32">+AJ36-(AJ36*AK36)</f>
        <v>42.544526450000006</v>
      </c>
      <c r="AN36" s="68">
        <f t="shared" ref="AN36:AN42" si="33">+AJ36-(AJ36*AL36)</f>
        <v>44.965894700000007</v>
      </c>
      <c r="AO36" s="1">
        <v>9.2017000000000002E-2</v>
      </c>
      <c r="AP36" s="1">
        <v>9.3641000000000002E-2</v>
      </c>
      <c r="AQ36" s="1">
        <v>2.3004E-2</v>
      </c>
      <c r="AR36" s="1">
        <v>2.341E-2</v>
      </c>
    </row>
    <row r="37" spans="1:44" ht="15" customHeight="1" x14ac:dyDescent="0.25">
      <c r="A37" s="1" t="s">
        <v>65</v>
      </c>
      <c r="C37" s="1" t="s">
        <v>54</v>
      </c>
      <c r="E37" s="2" t="s">
        <v>6</v>
      </c>
      <c r="F37" s="3">
        <v>3.8</v>
      </c>
      <c r="G37" s="3">
        <v>2.4</v>
      </c>
      <c r="H37" s="3">
        <v>0.5</v>
      </c>
      <c r="J37" s="3">
        <v>0.75</v>
      </c>
      <c r="K37" s="3">
        <v>0.25</v>
      </c>
      <c r="L37" s="3">
        <v>0.3</v>
      </c>
      <c r="M37" s="3">
        <v>1.1000000000000001</v>
      </c>
      <c r="N37" s="3">
        <v>3.4</v>
      </c>
      <c r="O37" s="4">
        <v>3.4</v>
      </c>
      <c r="P37" s="4">
        <f t="shared" si="26"/>
        <v>9.1000000000000014</v>
      </c>
      <c r="Q37" s="65">
        <f t="shared" si="27"/>
        <v>12.500000000000002</v>
      </c>
      <c r="R37" s="65">
        <v>1.6</v>
      </c>
      <c r="S37" s="65">
        <v>19.3</v>
      </c>
      <c r="T37" s="33"/>
      <c r="U37" s="65">
        <f t="shared" si="28"/>
        <v>20.900000000000002</v>
      </c>
      <c r="V37" s="16"/>
      <c r="W37" s="65">
        <v>0</v>
      </c>
      <c r="X37" s="65">
        <v>0</v>
      </c>
      <c r="Y37" s="65">
        <f t="shared" si="29"/>
        <v>0</v>
      </c>
      <c r="Z37" s="16"/>
      <c r="AA37" s="65">
        <v>5</v>
      </c>
      <c r="AB37" s="65">
        <v>32.72</v>
      </c>
      <c r="AC37" s="65">
        <f t="shared" si="30"/>
        <v>37.72</v>
      </c>
      <c r="AD37" s="16" t="s">
        <v>39</v>
      </c>
      <c r="AE37" s="33"/>
      <c r="AF37" s="65">
        <v>0</v>
      </c>
      <c r="AG37" s="65">
        <v>1.8</v>
      </c>
      <c r="AH37" s="65">
        <v>1.5</v>
      </c>
      <c r="AI37" s="65">
        <v>1.4</v>
      </c>
      <c r="AJ37" s="66">
        <f t="shared" si="31"/>
        <v>75.820000000000007</v>
      </c>
      <c r="AK37" s="67">
        <v>0.408968</v>
      </c>
      <c r="AL37" s="67">
        <v>0.37851499999999999</v>
      </c>
      <c r="AM37" s="68">
        <f t="shared" si="32"/>
        <v>44.812046240000001</v>
      </c>
      <c r="AN37" s="68">
        <f t="shared" si="33"/>
        <v>47.120992700000002</v>
      </c>
      <c r="AO37" s="1">
        <v>7.8987000000000002E-2</v>
      </c>
      <c r="AP37" s="1">
        <v>8.1671999999999995E-2</v>
      </c>
      <c r="AQ37" s="1">
        <v>1.9746E-2</v>
      </c>
      <c r="AR37" s="1">
        <v>2.0417999999999999E-2</v>
      </c>
    </row>
    <row r="38" spans="1:44" ht="15" customHeight="1" x14ac:dyDescent="0.25">
      <c r="A38" s="1" t="s">
        <v>67</v>
      </c>
      <c r="C38" s="15" t="s">
        <v>134</v>
      </c>
      <c r="E38" s="2" t="s">
        <v>6</v>
      </c>
      <c r="F38" s="3">
        <v>3.8</v>
      </c>
      <c r="G38" s="3">
        <v>2.4</v>
      </c>
      <c r="H38" s="3">
        <v>0.5</v>
      </c>
      <c r="J38" s="3">
        <v>0.75</v>
      </c>
      <c r="K38" s="3">
        <v>0.25</v>
      </c>
      <c r="L38" s="3">
        <v>0.3</v>
      </c>
      <c r="M38" s="3">
        <v>1.1000000000000001</v>
      </c>
      <c r="N38" s="3">
        <v>3.4</v>
      </c>
      <c r="O38" s="4">
        <v>3.4</v>
      </c>
      <c r="P38" s="4">
        <f>+G38+H38+J38+K38+L38+M38+F38</f>
        <v>9.1000000000000014</v>
      </c>
      <c r="Q38" s="65">
        <f>+P38+O38</f>
        <v>12.500000000000002</v>
      </c>
      <c r="R38" s="65">
        <v>0.4</v>
      </c>
      <c r="S38" s="65">
        <v>14.95</v>
      </c>
      <c r="T38" s="33"/>
      <c r="U38" s="65">
        <f>+S38+R38</f>
        <v>15.35</v>
      </c>
      <c r="V38" s="16"/>
      <c r="W38" s="65">
        <v>1.75</v>
      </c>
      <c r="X38" s="65">
        <v>1.2</v>
      </c>
      <c r="Y38" s="65">
        <f>+W38+X38</f>
        <v>2.95</v>
      </c>
      <c r="Z38" s="16"/>
      <c r="AA38" s="65">
        <v>4.45</v>
      </c>
      <c r="AB38" s="65">
        <v>93.4</v>
      </c>
      <c r="AC38" s="65">
        <f>+AA38+AB38</f>
        <v>97.850000000000009</v>
      </c>
      <c r="AD38" s="16" t="s">
        <v>39</v>
      </c>
      <c r="AE38" s="33"/>
      <c r="AF38" s="65">
        <v>0</v>
      </c>
      <c r="AG38" s="65">
        <v>1.8</v>
      </c>
      <c r="AH38" s="65">
        <v>0</v>
      </c>
      <c r="AI38" s="65">
        <v>0</v>
      </c>
      <c r="AJ38" s="66">
        <f>+AI38+AH38+AG38+AF38+AC38+Y38+U38+Q38</f>
        <v>130.45000000000002</v>
      </c>
      <c r="AK38" s="67">
        <v>0.53975399999999996</v>
      </c>
      <c r="AL38" s="67">
        <v>0.40949799999999997</v>
      </c>
      <c r="AM38" s="68">
        <f>+AJ38-(AJ38*AK38)</f>
        <v>60.039090700000017</v>
      </c>
      <c r="AN38" s="68">
        <f>+AJ38-(AJ38*AL38)</f>
        <v>77.030985900000019</v>
      </c>
      <c r="AO38" s="1">
        <v>7.9981999999999998E-2</v>
      </c>
      <c r="AP38" s="1">
        <v>8.3665000000000003E-2</v>
      </c>
      <c r="AQ38" s="1">
        <v>1.9994999999999999E-2</v>
      </c>
      <c r="AR38" s="1">
        <v>2.0916000000000001E-2</v>
      </c>
    </row>
    <row r="39" spans="1:44" ht="15" customHeight="1" x14ac:dyDescent="0.25">
      <c r="A39" s="1" t="s">
        <v>69</v>
      </c>
      <c r="C39" s="1" t="s">
        <v>70</v>
      </c>
      <c r="E39" s="2" t="s">
        <v>6</v>
      </c>
      <c r="F39" s="3">
        <v>3.8</v>
      </c>
      <c r="G39" s="3">
        <v>2.4</v>
      </c>
      <c r="H39" s="3">
        <v>0.5</v>
      </c>
      <c r="J39" s="3">
        <v>0.75</v>
      </c>
      <c r="K39" s="3">
        <v>0.25</v>
      </c>
      <c r="L39" s="3">
        <v>0.3</v>
      </c>
      <c r="M39" s="3">
        <v>1.1000000000000001</v>
      </c>
      <c r="N39" s="3">
        <v>3.4</v>
      </c>
      <c r="O39" s="4">
        <v>3.4</v>
      </c>
      <c r="P39" s="4">
        <f t="shared" si="26"/>
        <v>9.1000000000000014</v>
      </c>
      <c r="Q39" s="65">
        <f t="shared" si="27"/>
        <v>12.500000000000002</v>
      </c>
      <c r="R39" s="65">
        <v>1.6</v>
      </c>
      <c r="S39" s="65">
        <v>19.3</v>
      </c>
      <c r="T39" s="33"/>
      <c r="U39" s="65">
        <f t="shared" si="28"/>
        <v>20.900000000000002</v>
      </c>
      <c r="V39" s="16"/>
      <c r="W39" s="65">
        <v>0</v>
      </c>
      <c r="X39" s="65">
        <v>0</v>
      </c>
      <c r="Y39" s="65">
        <f t="shared" si="29"/>
        <v>0</v>
      </c>
      <c r="Z39" s="16"/>
      <c r="AA39" s="65">
        <v>4.4000000000000004</v>
      </c>
      <c r="AB39" s="65">
        <v>95.45</v>
      </c>
      <c r="AC39" s="65">
        <f t="shared" si="30"/>
        <v>99.850000000000009</v>
      </c>
      <c r="AD39" s="16" t="s">
        <v>39</v>
      </c>
      <c r="AE39" s="33"/>
      <c r="AF39" s="65">
        <v>0</v>
      </c>
      <c r="AG39" s="65">
        <v>1.8</v>
      </c>
      <c r="AH39" s="65">
        <v>0</v>
      </c>
      <c r="AI39" s="65">
        <v>1.4</v>
      </c>
      <c r="AJ39" s="66">
        <f t="shared" si="31"/>
        <v>136.45000000000002</v>
      </c>
      <c r="AK39" s="67">
        <v>0.54206500000000002</v>
      </c>
      <c r="AL39" s="67">
        <v>0.41747699999999999</v>
      </c>
      <c r="AM39" s="68">
        <f t="shared" si="32"/>
        <v>62.485230749999999</v>
      </c>
      <c r="AN39" s="68">
        <f t="shared" si="33"/>
        <v>79.485263350000011</v>
      </c>
      <c r="AO39" s="1">
        <v>7.1154999999999996E-2</v>
      </c>
      <c r="AP39" s="1">
        <v>7.5289999999999996E-2</v>
      </c>
      <c r="AQ39" s="1">
        <v>1.7788000000000002E-2</v>
      </c>
      <c r="AR39" s="1">
        <v>1.8821999999999998E-2</v>
      </c>
    </row>
    <row r="40" spans="1:44" ht="15" customHeight="1" x14ac:dyDescent="0.25">
      <c r="A40" s="1" t="s">
        <v>72</v>
      </c>
      <c r="C40" s="15" t="s">
        <v>135</v>
      </c>
      <c r="E40" s="2" t="s">
        <v>6</v>
      </c>
      <c r="F40" s="3">
        <v>3.8</v>
      </c>
      <c r="G40" s="3">
        <v>2.4</v>
      </c>
      <c r="H40" s="3">
        <v>0.5</v>
      </c>
      <c r="J40" s="3">
        <v>0.75</v>
      </c>
      <c r="K40" s="3">
        <v>0.25</v>
      </c>
      <c r="L40" s="3">
        <v>0.3</v>
      </c>
      <c r="M40" s="3">
        <v>1.1000000000000001</v>
      </c>
      <c r="N40" s="3">
        <v>3.4</v>
      </c>
      <c r="O40" s="4">
        <v>3.4</v>
      </c>
      <c r="P40" s="4">
        <f>+G40+H40+J40+K40+L40+M40+F40</f>
        <v>9.1000000000000014</v>
      </c>
      <c r="Q40" s="65">
        <f t="shared" si="27"/>
        <v>12.500000000000002</v>
      </c>
      <c r="R40" s="65">
        <v>0.4</v>
      </c>
      <c r="S40" s="65">
        <v>0</v>
      </c>
      <c r="T40" s="33"/>
      <c r="U40" s="65">
        <f t="shared" si="28"/>
        <v>0.4</v>
      </c>
      <c r="V40" s="16"/>
      <c r="W40" s="65">
        <v>1</v>
      </c>
      <c r="X40" s="65">
        <v>6</v>
      </c>
      <c r="Y40" s="65">
        <f t="shared" si="29"/>
        <v>7</v>
      </c>
      <c r="Z40" s="16"/>
      <c r="AA40" s="65">
        <v>5</v>
      </c>
      <c r="AB40" s="65">
        <v>32.72</v>
      </c>
      <c r="AC40" s="65">
        <v>37.72</v>
      </c>
      <c r="AD40" s="16" t="s">
        <v>39</v>
      </c>
      <c r="AE40" s="33"/>
      <c r="AF40" s="65">
        <v>12.5</v>
      </c>
      <c r="AG40" s="65">
        <v>1.8</v>
      </c>
      <c r="AH40" s="65">
        <v>1.5</v>
      </c>
      <c r="AI40" s="65">
        <v>1.4</v>
      </c>
      <c r="AJ40" s="66">
        <f>+AI40+AH40+AG40+AF40+AC40+Y40+U40+Q40</f>
        <v>74.820000000000007</v>
      </c>
      <c r="AK40" s="67">
        <v>0.27505400000000002</v>
      </c>
      <c r="AL40" s="67">
        <v>0.238867</v>
      </c>
      <c r="AM40" s="68">
        <f t="shared" si="32"/>
        <v>54.240459720000004</v>
      </c>
      <c r="AN40" s="68">
        <f t="shared" si="33"/>
        <v>56.947971060000008</v>
      </c>
      <c r="AO40" s="1">
        <v>6.0854999999999999E-2</v>
      </c>
      <c r="AP40" s="1">
        <v>6.2837000000000004E-2</v>
      </c>
      <c r="AQ40" s="1">
        <v>1.5213000000000001E-2</v>
      </c>
      <c r="AR40" s="1">
        <v>1.5709000000000001E-2</v>
      </c>
    </row>
    <row r="41" spans="1:44" ht="15" customHeight="1" x14ac:dyDescent="0.25">
      <c r="A41" s="1" t="s">
        <v>107</v>
      </c>
      <c r="C41" s="15" t="s">
        <v>136</v>
      </c>
      <c r="E41" s="2" t="s">
        <v>6</v>
      </c>
      <c r="F41" s="3">
        <v>3.8</v>
      </c>
      <c r="G41" s="3">
        <v>2.4</v>
      </c>
      <c r="H41" s="3">
        <v>0.5</v>
      </c>
      <c r="J41" s="3">
        <v>0.75</v>
      </c>
      <c r="K41" s="3">
        <v>0.25</v>
      </c>
      <c r="L41" s="3">
        <v>0.3</v>
      </c>
      <c r="M41" s="3">
        <v>1.1000000000000001</v>
      </c>
      <c r="N41" s="3">
        <v>3.4</v>
      </c>
      <c r="O41" s="4">
        <v>3.4</v>
      </c>
      <c r="P41" s="4">
        <f t="shared" ref="P41:P42" si="34">+G41+H41+J41+K41+L41+M41+F41</f>
        <v>9.1000000000000014</v>
      </c>
      <c r="Q41" s="65">
        <f t="shared" si="27"/>
        <v>12.500000000000002</v>
      </c>
      <c r="R41" s="65">
        <v>0.4</v>
      </c>
      <c r="S41" s="65">
        <v>14.95</v>
      </c>
      <c r="T41" s="33"/>
      <c r="U41" s="65">
        <f t="shared" si="28"/>
        <v>15.35</v>
      </c>
      <c r="V41" s="16"/>
      <c r="W41" s="65">
        <v>1.75</v>
      </c>
      <c r="X41" s="65">
        <v>1.2</v>
      </c>
      <c r="Y41" s="65">
        <f t="shared" si="29"/>
        <v>2.95</v>
      </c>
      <c r="Z41" s="16"/>
      <c r="AA41" s="65">
        <v>4.4000000000000004</v>
      </c>
      <c r="AB41" s="65">
        <v>95.45</v>
      </c>
      <c r="AC41" s="65">
        <f t="shared" ref="AC41:AC42" si="35">+AA41+AB41</f>
        <v>99.850000000000009</v>
      </c>
      <c r="AD41" s="16" t="s">
        <v>39</v>
      </c>
      <c r="AE41" s="33"/>
      <c r="AF41" s="65">
        <v>0</v>
      </c>
      <c r="AG41" s="65">
        <v>1.8</v>
      </c>
      <c r="AH41" s="65">
        <v>0</v>
      </c>
      <c r="AI41" s="65">
        <v>0</v>
      </c>
      <c r="AJ41" s="66">
        <f t="shared" ref="AJ41:AJ42" si="36">+AI41+AH41+AG41+AF41+AC41+Y41+U41+Q41</f>
        <v>132.45000000000002</v>
      </c>
      <c r="AK41" s="67">
        <v>0.52862500000000001</v>
      </c>
      <c r="AL41" s="67">
        <v>0.38898100000000002</v>
      </c>
      <c r="AM41" s="68">
        <f t="shared" si="32"/>
        <v>62.433618750000008</v>
      </c>
      <c r="AN41" s="68">
        <f t="shared" si="33"/>
        <v>80.929466550000001</v>
      </c>
      <c r="AO41" s="1">
        <v>7.4709999999999999E-2</v>
      </c>
      <c r="AP41" s="1">
        <v>7.7882000000000007E-2</v>
      </c>
      <c r="AQ41" s="1">
        <v>1.8676999999999999E-2</v>
      </c>
      <c r="AR41" s="1">
        <v>1.9470000000000001E-2</v>
      </c>
    </row>
    <row r="42" spans="1:44" ht="15" customHeight="1" x14ac:dyDescent="0.25">
      <c r="A42" s="17" t="s">
        <v>110</v>
      </c>
      <c r="B42" s="18"/>
      <c r="C42" s="22" t="s">
        <v>137</v>
      </c>
      <c r="D42" s="18"/>
      <c r="E42" s="19" t="s">
        <v>6</v>
      </c>
      <c r="F42" s="20">
        <v>3.8</v>
      </c>
      <c r="G42" s="20">
        <v>2.4</v>
      </c>
      <c r="H42" s="20">
        <v>0.5</v>
      </c>
      <c r="I42" s="18"/>
      <c r="J42" s="20">
        <v>0.75</v>
      </c>
      <c r="K42" s="20">
        <v>0.25</v>
      </c>
      <c r="L42" s="20">
        <v>0.3</v>
      </c>
      <c r="M42" s="20">
        <v>1.1000000000000001</v>
      </c>
      <c r="N42" s="20">
        <v>3.4</v>
      </c>
      <c r="O42" s="21">
        <v>3.4</v>
      </c>
      <c r="P42" s="21">
        <f t="shared" si="34"/>
        <v>9.1000000000000014</v>
      </c>
      <c r="Q42" s="69">
        <f t="shared" si="27"/>
        <v>12.500000000000002</v>
      </c>
      <c r="R42" s="69">
        <v>0.4</v>
      </c>
      <c r="S42" s="69">
        <v>0</v>
      </c>
      <c r="T42" s="70"/>
      <c r="U42" s="69">
        <f t="shared" si="28"/>
        <v>0.4</v>
      </c>
      <c r="V42" s="71"/>
      <c r="W42" s="69">
        <v>1.75</v>
      </c>
      <c r="X42" s="69">
        <v>1.2</v>
      </c>
      <c r="Y42" s="69">
        <f t="shared" si="29"/>
        <v>2.95</v>
      </c>
      <c r="Z42" s="71"/>
      <c r="AA42" s="69">
        <v>4.4000000000000004</v>
      </c>
      <c r="AB42" s="69">
        <v>95.45</v>
      </c>
      <c r="AC42" s="69">
        <f t="shared" si="35"/>
        <v>99.850000000000009</v>
      </c>
      <c r="AD42" s="71" t="s">
        <v>39</v>
      </c>
      <c r="AE42" s="70"/>
      <c r="AF42" s="69">
        <v>0</v>
      </c>
      <c r="AG42" s="69">
        <v>1.8</v>
      </c>
      <c r="AH42" s="69">
        <v>0</v>
      </c>
      <c r="AI42" s="69">
        <v>0</v>
      </c>
      <c r="AJ42" s="72">
        <f t="shared" si="36"/>
        <v>117.50000000000001</v>
      </c>
      <c r="AK42" s="73">
        <v>0.51743099999999997</v>
      </c>
      <c r="AL42" s="73">
        <v>0.378606</v>
      </c>
      <c r="AM42" s="74">
        <f t="shared" si="32"/>
        <v>56.70185750000001</v>
      </c>
      <c r="AN42" s="74">
        <f t="shared" si="33"/>
        <v>73.013795000000016</v>
      </c>
      <c r="AO42" s="1">
        <v>7.2153999999999996E-2</v>
      </c>
      <c r="AP42" s="1">
        <v>7.5484999999999997E-2</v>
      </c>
      <c r="AQ42" s="1">
        <v>1.8037999999999998E-2</v>
      </c>
      <c r="AR42" s="1">
        <v>1.8870999999999999E-2</v>
      </c>
    </row>
    <row r="43" spans="1:44" ht="15" customHeight="1" x14ac:dyDescent="0.25">
      <c r="A43" s="1"/>
      <c r="C43" s="16" t="s">
        <v>73</v>
      </c>
      <c r="E43" s="2"/>
      <c r="F43" s="3"/>
      <c r="G43" s="3"/>
      <c r="H43" s="3"/>
      <c r="J43" s="3"/>
      <c r="K43" s="3"/>
      <c r="L43" s="3"/>
      <c r="M43" s="3"/>
      <c r="N43" s="3"/>
      <c r="O43" s="4"/>
      <c r="P43" s="4"/>
      <c r="Q43" s="65"/>
      <c r="R43" s="65"/>
      <c r="S43" s="65"/>
      <c r="T43" s="33"/>
      <c r="U43" s="65"/>
      <c r="V43" s="16"/>
      <c r="W43" s="65"/>
      <c r="X43" s="65"/>
      <c r="Y43" s="65"/>
      <c r="Z43" s="16"/>
      <c r="AA43" s="65"/>
      <c r="AB43" s="65"/>
      <c r="AC43" s="65"/>
      <c r="AD43" s="16"/>
      <c r="AE43" s="33"/>
      <c r="AF43" s="65"/>
      <c r="AG43" s="65"/>
      <c r="AH43" s="65"/>
      <c r="AI43" s="65"/>
      <c r="AJ43" s="66"/>
      <c r="AK43" s="67"/>
      <c r="AL43" s="67"/>
      <c r="AM43" s="68"/>
      <c r="AN43" s="68"/>
      <c r="AO43" s="1"/>
      <c r="AP43" s="1"/>
      <c r="AQ43" s="1"/>
      <c r="AR43" s="1"/>
    </row>
    <row r="44" spans="1:44" ht="15" customHeight="1" x14ac:dyDescent="0.25">
      <c r="A44" s="1" t="s">
        <v>74</v>
      </c>
      <c r="C44" s="1" t="s">
        <v>43</v>
      </c>
      <c r="E44" s="2" t="s">
        <v>6</v>
      </c>
      <c r="F44" s="3">
        <v>3.8</v>
      </c>
      <c r="G44" s="3">
        <v>2.4</v>
      </c>
      <c r="H44" s="3">
        <v>0.5</v>
      </c>
      <c r="J44" s="3">
        <v>0.75</v>
      </c>
      <c r="K44" s="3">
        <v>0.25</v>
      </c>
      <c r="L44" s="3">
        <v>0.3</v>
      </c>
      <c r="M44" s="3">
        <v>1.1000000000000001</v>
      </c>
      <c r="N44" s="3">
        <v>3.4</v>
      </c>
      <c r="O44" s="4">
        <v>3.4</v>
      </c>
      <c r="P44" s="4">
        <f t="shared" ref="P44:P46" si="37">+G44+H44+J44+K44+L44+M44+F44</f>
        <v>9.1000000000000014</v>
      </c>
      <c r="Q44" s="65">
        <f t="shared" ref="Q44:Q46" si="38">+P44+O44</f>
        <v>12.500000000000002</v>
      </c>
      <c r="R44" s="65">
        <v>0.5</v>
      </c>
      <c r="S44" s="65">
        <v>0</v>
      </c>
      <c r="T44" s="33"/>
      <c r="U44" s="65">
        <f t="shared" ref="U44:U46" si="39">+S44+R44</f>
        <v>0.5</v>
      </c>
      <c r="V44" s="16"/>
      <c r="W44" s="65">
        <v>0</v>
      </c>
      <c r="X44" s="65">
        <v>0</v>
      </c>
      <c r="Y44" s="65">
        <f t="shared" ref="Y44:Y46" si="40">+W44+X44</f>
        <v>0</v>
      </c>
      <c r="Z44" s="16"/>
      <c r="AA44" s="65">
        <v>4.7</v>
      </c>
      <c r="AB44" s="65">
        <v>60.96</v>
      </c>
      <c r="AC44" s="65">
        <f t="shared" ref="AC44:AC46" si="41">+AA44+AB44</f>
        <v>65.66</v>
      </c>
      <c r="AD44" s="16" t="s">
        <v>39</v>
      </c>
      <c r="AE44" s="33"/>
      <c r="AF44" s="65">
        <v>8</v>
      </c>
      <c r="AG44" s="65">
        <v>2.6</v>
      </c>
      <c r="AH44" s="65">
        <v>1.5</v>
      </c>
      <c r="AI44" s="65">
        <v>1.4</v>
      </c>
      <c r="AJ44" s="66">
        <f t="shared" ref="AJ44:AJ46" si="42">+AI44+AH44+AG44+AF44+AC44+Y44+U44+Q44</f>
        <v>92.16</v>
      </c>
      <c r="AK44" s="67">
        <v>0.45247700000000002</v>
      </c>
      <c r="AL44" s="67">
        <v>0.24732399999999999</v>
      </c>
      <c r="AM44" s="68">
        <f t="shared" ref="AM44:AM46" si="43">+AJ44-(AJ44*AK44)</f>
        <v>50.459719679999999</v>
      </c>
      <c r="AN44" s="68">
        <f t="shared" ref="AN44:AN46" si="44">+AJ44-(AJ44*AL44)</f>
        <v>69.366620159999997</v>
      </c>
      <c r="AO44" s="1">
        <v>7.1184999999999998E-2</v>
      </c>
      <c r="AP44" s="1">
        <v>7.5493000000000005E-2</v>
      </c>
      <c r="AQ44" s="1">
        <v>1.7795999999999999E-2</v>
      </c>
      <c r="AR44" s="1">
        <v>1.8873000000000001E-2</v>
      </c>
    </row>
    <row r="45" spans="1:44" ht="15" customHeight="1" x14ac:dyDescent="0.25">
      <c r="A45" s="1" t="s">
        <v>75</v>
      </c>
      <c r="C45" s="1" t="s">
        <v>48</v>
      </c>
      <c r="E45" s="2" t="s">
        <v>6</v>
      </c>
      <c r="F45" s="3">
        <v>3.8</v>
      </c>
      <c r="G45" s="3">
        <v>2.4</v>
      </c>
      <c r="H45" s="3">
        <v>0.5</v>
      </c>
      <c r="J45" s="3">
        <v>0.75</v>
      </c>
      <c r="K45" s="3">
        <v>0.25</v>
      </c>
      <c r="L45" s="3">
        <v>0.3</v>
      </c>
      <c r="M45" s="3">
        <v>1.1000000000000001</v>
      </c>
      <c r="N45" s="3">
        <v>3.4</v>
      </c>
      <c r="O45" s="4">
        <v>3.4</v>
      </c>
      <c r="P45" s="4">
        <f t="shared" si="37"/>
        <v>9.1000000000000014</v>
      </c>
      <c r="Q45" s="65">
        <f t="shared" si="38"/>
        <v>12.500000000000002</v>
      </c>
      <c r="R45" s="65">
        <v>0.5</v>
      </c>
      <c r="S45" s="65">
        <v>0</v>
      </c>
      <c r="T45" s="33"/>
      <c r="U45" s="65">
        <f t="shared" si="39"/>
        <v>0.5</v>
      </c>
      <c r="V45" s="16"/>
      <c r="W45" s="65">
        <v>0</v>
      </c>
      <c r="X45" s="65">
        <v>0</v>
      </c>
      <c r="Y45" s="65">
        <f t="shared" si="40"/>
        <v>0</v>
      </c>
      <c r="Z45" s="16"/>
      <c r="AA45" s="65">
        <v>5</v>
      </c>
      <c r="AB45" s="65">
        <v>24.88</v>
      </c>
      <c r="AC45" s="65">
        <f t="shared" si="41"/>
        <v>29.88</v>
      </c>
      <c r="AD45" s="16" t="s">
        <v>6</v>
      </c>
      <c r="AE45" s="33"/>
      <c r="AF45" s="65">
        <v>8</v>
      </c>
      <c r="AG45" s="65">
        <v>4.4000000000000004</v>
      </c>
      <c r="AH45" s="65">
        <v>1</v>
      </c>
      <c r="AI45" s="65">
        <v>1.4</v>
      </c>
      <c r="AJ45" s="66">
        <f t="shared" si="42"/>
        <v>57.68</v>
      </c>
      <c r="AK45" s="67">
        <v>0.29061199999999998</v>
      </c>
      <c r="AL45" s="67">
        <v>0.19864200000000001</v>
      </c>
      <c r="AM45" s="68">
        <f t="shared" si="43"/>
        <v>40.917499840000005</v>
      </c>
      <c r="AN45" s="68">
        <f t="shared" si="44"/>
        <v>46.222329439999996</v>
      </c>
      <c r="AO45" s="1">
        <v>8.2891000000000006E-2</v>
      </c>
      <c r="AP45" s="1">
        <v>7.9844999999999999E-2</v>
      </c>
      <c r="AQ45" s="1">
        <v>2.0722000000000001E-2</v>
      </c>
      <c r="AR45" s="1">
        <v>1.9961E-2</v>
      </c>
    </row>
    <row r="46" spans="1:44" ht="15" customHeight="1" x14ac:dyDescent="0.25">
      <c r="A46" s="17" t="s">
        <v>77</v>
      </c>
      <c r="B46" s="18"/>
      <c r="C46" s="22" t="s">
        <v>138</v>
      </c>
      <c r="D46" s="18"/>
      <c r="E46" s="19" t="s">
        <v>6</v>
      </c>
      <c r="F46" s="20">
        <v>3.8</v>
      </c>
      <c r="G46" s="20">
        <v>2.4</v>
      </c>
      <c r="H46" s="20">
        <v>0.5</v>
      </c>
      <c r="I46" s="18"/>
      <c r="J46" s="20">
        <v>0.75</v>
      </c>
      <c r="K46" s="20">
        <v>0.25</v>
      </c>
      <c r="L46" s="20">
        <v>0.3</v>
      </c>
      <c r="M46" s="20">
        <v>1.1000000000000001</v>
      </c>
      <c r="N46" s="20">
        <v>3.4</v>
      </c>
      <c r="O46" s="21">
        <v>3.4</v>
      </c>
      <c r="P46" s="21">
        <f t="shared" si="37"/>
        <v>9.1000000000000014</v>
      </c>
      <c r="Q46" s="69">
        <f t="shared" si="38"/>
        <v>12.500000000000002</v>
      </c>
      <c r="R46" s="69">
        <v>0.5</v>
      </c>
      <c r="S46" s="69">
        <v>0</v>
      </c>
      <c r="T46" s="70"/>
      <c r="U46" s="69">
        <f t="shared" si="39"/>
        <v>0.5</v>
      </c>
      <c r="V46" s="71"/>
      <c r="W46" s="69">
        <v>0.9</v>
      </c>
      <c r="X46" s="69">
        <v>10</v>
      </c>
      <c r="Y46" s="69">
        <f t="shared" si="40"/>
        <v>10.9</v>
      </c>
      <c r="Z46" s="71"/>
      <c r="AA46" s="69">
        <v>5</v>
      </c>
      <c r="AB46" s="69">
        <v>24.88</v>
      </c>
      <c r="AC46" s="69">
        <f t="shared" si="41"/>
        <v>29.88</v>
      </c>
      <c r="AD46" s="71" t="s">
        <v>6</v>
      </c>
      <c r="AE46" s="70"/>
      <c r="AF46" s="69">
        <v>8</v>
      </c>
      <c r="AG46" s="69">
        <v>4.4000000000000004</v>
      </c>
      <c r="AH46" s="69">
        <v>1</v>
      </c>
      <c r="AI46" s="69">
        <v>1.4</v>
      </c>
      <c r="AJ46" s="72">
        <f t="shared" si="42"/>
        <v>68.58</v>
      </c>
      <c r="AK46" s="73">
        <v>0.30835699999999999</v>
      </c>
      <c r="AL46" s="73">
        <v>0.22509499999999999</v>
      </c>
      <c r="AM46" s="74">
        <f t="shared" si="43"/>
        <v>47.43287694</v>
      </c>
      <c r="AN46" s="74">
        <f t="shared" si="44"/>
        <v>53.142984900000002</v>
      </c>
      <c r="AO46" s="1">
        <v>7.8390000000000001E-2</v>
      </c>
      <c r="AP46" s="1">
        <v>7.6566999999999996E-2</v>
      </c>
      <c r="AQ46" s="1">
        <v>1.9597E-2</v>
      </c>
      <c r="AR46" s="1">
        <v>1.9140999999999998E-2</v>
      </c>
    </row>
    <row r="47" spans="1:44" ht="15" customHeight="1" x14ac:dyDescent="0.25">
      <c r="A47" s="1"/>
      <c r="C47" s="16" t="s">
        <v>78</v>
      </c>
      <c r="E47" s="2"/>
      <c r="F47" s="3"/>
      <c r="G47" s="3"/>
      <c r="H47" s="3"/>
      <c r="J47" s="3"/>
      <c r="K47" s="3"/>
      <c r="L47" s="3"/>
      <c r="M47" s="3"/>
      <c r="N47" s="3"/>
      <c r="O47" s="4"/>
      <c r="P47" s="4"/>
      <c r="Q47" s="65"/>
      <c r="R47" s="65"/>
      <c r="S47" s="65"/>
      <c r="T47" s="33"/>
      <c r="U47" s="65"/>
      <c r="V47" s="16"/>
      <c r="W47" s="65"/>
      <c r="X47" s="65"/>
      <c r="Y47" s="65"/>
      <c r="Z47" s="16"/>
      <c r="AA47" s="65"/>
      <c r="AB47" s="65"/>
      <c r="AC47" s="65"/>
      <c r="AD47" s="16"/>
      <c r="AE47" s="33"/>
      <c r="AF47" s="65"/>
      <c r="AG47" s="65"/>
      <c r="AH47" s="65"/>
      <c r="AI47" s="65"/>
      <c r="AJ47" s="66"/>
      <c r="AK47" s="67"/>
      <c r="AL47" s="67"/>
      <c r="AM47" s="68"/>
      <c r="AN47" s="68"/>
      <c r="AO47" s="1"/>
      <c r="AP47" s="1"/>
      <c r="AQ47" s="1"/>
      <c r="AR47" s="1"/>
    </row>
    <row r="48" spans="1:44" ht="15" customHeight="1" x14ac:dyDescent="0.25">
      <c r="A48" s="1" t="s">
        <v>79</v>
      </c>
      <c r="C48" s="1" t="s">
        <v>43</v>
      </c>
      <c r="E48" s="2" t="s">
        <v>6</v>
      </c>
      <c r="F48" s="3">
        <v>3.8</v>
      </c>
      <c r="G48" s="3">
        <v>2.4</v>
      </c>
      <c r="H48" s="3">
        <v>0.5</v>
      </c>
      <c r="J48" s="3">
        <v>0.75</v>
      </c>
      <c r="K48" s="3">
        <v>0.25</v>
      </c>
      <c r="L48" s="3">
        <v>0.3</v>
      </c>
      <c r="M48" s="3">
        <v>1.1000000000000001</v>
      </c>
      <c r="N48" s="3">
        <v>3.4</v>
      </c>
      <c r="O48" s="4">
        <v>3.4</v>
      </c>
      <c r="P48" s="4">
        <f t="shared" ref="P48:P49" si="45">+G48+H48+J48+K48+L48+M48+F48</f>
        <v>9.1000000000000014</v>
      </c>
      <c r="Q48" s="65">
        <f t="shared" ref="Q48:Q49" si="46">+P48+O48</f>
        <v>12.500000000000002</v>
      </c>
      <c r="R48" s="65">
        <v>1.4</v>
      </c>
      <c r="S48" s="65">
        <v>0</v>
      </c>
      <c r="T48" s="33"/>
      <c r="U48" s="65">
        <f t="shared" ref="U48:U49" si="47">+S48+R48</f>
        <v>1.4</v>
      </c>
      <c r="V48" s="16"/>
      <c r="W48" s="65">
        <v>0</v>
      </c>
      <c r="X48" s="65">
        <v>0</v>
      </c>
      <c r="Y48" s="65">
        <f t="shared" ref="Y48:Y49" si="48">+W48+X48</f>
        <v>0</v>
      </c>
      <c r="Z48" s="16"/>
      <c r="AA48" s="65">
        <v>4.7</v>
      </c>
      <c r="AB48" s="65">
        <v>60.96</v>
      </c>
      <c r="AC48" s="65">
        <f t="shared" ref="AC48:AC49" si="49">+AA48+AB48</f>
        <v>65.66</v>
      </c>
      <c r="AD48" s="16" t="s">
        <v>39</v>
      </c>
      <c r="AE48" s="33"/>
      <c r="AF48" s="65">
        <v>8</v>
      </c>
      <c r="AG48" s="65">
        <v>2.6</v>
      </c>
      <c r="AH48" s="65">
        <v>1.5</v>
      </c>
      <c r="AI48" s="65">
        <v>1.4</v>
      </c>
      <c r="AJ48" s="66">
        <f t="shared" ref="AJ48:AJ49" si="50">+AI48+AH48+AG48+AF48+AC48+Y48+U48+Q48</f>
        <v>93.06</v>
      </c>
      <c r="AK48" s="67">
        <v>0.44810100000000003</v>
      </c>
      <c r="AL48" s="67">
        <v>0.24493200000000001</v>
      </c>
      <c r="AM48" s="68">
        <f t="shared" ref="AM48:AM49" si="51">+AJ48-(AJ48*AK48)</f>
        <v>51.359720939999995</v>
      </c>
      <c r="AN48" s="68">
        <f t="shared" ref="AN48:AN49" si="52">+AJ48-(AJ48*AL48)</f>
        <v>70.266628080000004</v>
      </c>
      <c r="AO48" s="1">
        <v>7.1690000000000004E-2</v>
      </c>
      <c r="AP48" s="1">
        <v>7.5806999999999999E-2</v>
      </c>
      <c r="AQ48" s="1">
        <v>1.7922E-2</v>
      </c>
      <c r="AR48" s="1">
        <v>1.8950999999999999E-2</v>
      </c>
    </row>
    <row r="49" spans="1:44" ht="15" customHeight="1" x14ac:dyDescent="0.25">
      <c r="A49" s="17" t="s">
        <v>80</v>
      </c>
      <c r="B49" s="18"/>
      <c r="C49" s="17" t="s">
        <v>48</v>
      </c>
      <c r="D49" s="18"/>
      <c r="E49" s="19" t="s">
        <v>6</v>
      </c>
      <c r="F49" s="20">
        <v>3.8</v>
      </c>
      <c r="G49" s="20">
        <v>2.4</v>
      </c>
      <c r="H49" s="20">
        <v>0.5</v>
      </c>
      <c r="I49" s="18"/>
      <c r="J49" s="20">
        <v>0.75</v>
      </c>
      <c r="K49" s="20">
        <v>0.25</v>
      </c>
      <c r="L49" s="20">
        <v>0.3</v>
      </c>
      <c r="M49" s="20">
        <v>1.1000000000000001</v>
      </c>
      <c r="N49" s="20">
        <v>3.4</v>
      </c>
      <c r="O49" s="21">
        <v>3.4</v>
      </c>
      <c r="P49" s="21">
        <f t="shared" si="45"/>
        <v>9.1000000000000014</v>
      </c>
      <c r="Q49" s="69">
        <f t="shared" si="46"/>
        <v>12.500000000000002</v>
      </c>
      <c r="R49" s="69">
        <v>1.4</v>
      </c>
      <c r="S49" s="69">
        <v>0</v>
      </c>
      <c r="T49" s="70"/>
      <c r="U49" s="69">
        <f t="shared" si="47"/>
        <v>1.4</v>
      </c>
      <c r="V49" s="71"/>
      <c r="W49" s="69">
        <v>0</v>
      </c>
      <c r="X49" s="69">
        <v>0</v>
      </c>
      <c r="Y49" s="69">
        <f t="shared" si="48"/>
        <v>0</v>
      </c>
      <c r="Z49" s="71"/>
      <c r="AA49" s="69">
        <v>5</v>
      </c>
      <c r="AB49" s="69">
        <v>24.88</v>
      </c>
      <c r="AC49" s="69">
        <f t="shared" si="49"/>
        <v>29.88</v>
      </c>
      <c r="AD49" s="71" t="s">
        <v>6</v>
      </c>
      <c r="AE49" s="70"/>
      <c r="AF49" s="69">
        <v>8</v>
      </c>
      <c r="AG49" s="69">
        <v>4.4000000000000004</v>
      </c>
      <c r="AH49" s="69">
        <v>1</v>
      </c>
      <c r="AI49" s="69">
        <v>1.4</v>
      </c>
      <c r="AJ49" s="72">
        <f t="shared" si="50"/>
        <v>58.58</v>
      </c>
      <c r="AK49" s="73">
        <v>0.28614699999999998</v>
      </c>
      <c r="AL49" s="73">
        <v>0.19559000000000001</v>
      </c>
      <c r="AM49" s="74">
        <f t="shared" si="51"/>
        <v>41.817508740000001</v>
      </c>
      <c r="AN49" s="74">
        <f t="shared" si="52"/>
        <v>47.122337799999997</v>
      </c>
      <c r="AO49" s="1">
        <v>8.3259E-2</v>
      </c>
      <c r="AP49" s="1">
        <v>8.0229999999999996E-2</v>
      </c>
      <c r="AQ49" s="1">
        <v>2.0813999999999999E-2</v>
      </c>
      <c r="AR49" s="1">
        <v>2.0056999999999998E-2</v>
      </c>
    </row>
    <row r="50" spans="1:44" ht="15" customHeight="1" x14ac:dyDescent="0.25">
      <c r="A50" s="1"/>
      <c r="C50" s="16" t="s">
        <v>81</v>
      </c>
      <c r="E50" s="2"/>
      <c r="F50" s="3"/>
      <c r="G50" s="3"/>
      <c r="H50" s="3"/>
      <c r="J50" s="3"/>
      <c r="K50" s="3"/>
      <c r="L50" s="3"/>
      <c r="M50" s="3"/>
      <c r="N50" s="3"/>
      <c r="O50" s="4"/>
      <c r="P50" s="4"/>
      <c r="Q50" s="65"/>
      <c r="R50" s="65"/>
      <c r="S50" s="65"/>
      <c r="T50" s="33"/>
      <c r="U50" s="65"/>
      <c r="V50" s="16"/>
      <c r="W50" s="65"/>
      <c r="X50" s="65"/>
      <c r="Y50" s="65"/>
      <c r="Z50" s="16"/>
      <c r="AA50" s="65"/>
      <c r="AB50" s="65"/>
      <c r="AC50" s="65"/>
      <c r="AD50" s="16"/>
      <c r="AE50" s="33"/>
      <c r="AF50" s="65"/>
      <c r="AG50" s="65"/>
      <c r="AH50" s="65"/>
      <c r="AI50" s="65"/>
      <c r="AJ50" s="66"/>
      <c r="AK50" s="67"/>
      <c r="AL50" s="67"/>
      <c r="AM50" s="68"/>
      <c r="AN50" s="68"/>
      <c r="AO50" s="1"/>
      <c r="AP50" s="1"/>
      <c r="AQ50" s="1"/>
      <c r="AR50" s="1"/>
    </row>
    <row r="51" spans="1:44" ht="15" customHeight="1" x14ac:dyDescent="0.25">
      <c r="A51" s="1" t="s">
        <v>82</v>
      </c>
      <c r="C51" s="1" t="s">
        <v>83</v>
      </c>
      <c r="E51" s="2" t="s">
        <v>6</v>
      </c>
      <c r="F51" s="3">
        <v>3.8</v>
      </c>
      <c r="G51" s="3">
        <v>2.4</v>
      </c>
      <c r="H51" s="3">
        <v>0.5</v>
      </c>
      <c r="J51" s="3">
        <v>0.75</v>
      </c>
      <c r="K51" s="3">
        <v>0.25</v>
      </c>
      <c r="L51" s="3">
        <v>0.3</v>
      </c>
      <c r="M51" s="3">
        <v>1.1000000000000001</v>
      </c>
      <c r="N51" s="3">
        <v>3.4</v>
      </c>
      <c r="O51" s="4">
        <v>3.4</v>
      </c>
      <c r="P51" s="4">
        <f t="shared" ref="P51:P53" si="53">+G51+H51+J51+K51+L51+M51+F51</f>
        <v>9.1000000000000014</v>
      </c>
      <c r="Q51" s="65">
        <f t="shared" ref="Q51:Q53" si="54">+P51+O51</f>
        <v>12.500000000000002</v>
      </c>
      <c r="R51" s="65">
        <v>1.4</v>
      </c>
      <c r="S51" s="65">
        <v>6.95</v>
      </c>
      <c r="T51" s="33"/>
      <c r="U51" s="65">
        <f t="shared" ref="U51:U53" si="55">+S51+R51</f>
        <v>8.35</v>
      </c>
      <c r="V51" s="16"/>
      <c r="W51" s="65">
        <v>0</v>
      </c>
      <c r="X51" s="65">
        <v>0</v>
      </c>
      <c r="Y51" s="65">
        <f t="shared" ref="Y51:Y53" si="56">+W51+X51</f>
        <v>0</v>
      </c>
      <c r="Z51" s="16"/>
      <c r="AA51" s="65">
        <v>4.5</v>
      </c>
      <c r="AB51" s="65">
        <v>28.05</v>
      </c>
      <c r="AC51" s="65">
        <f t="shared" ref="AC51:AC53" si="57">+AA51+AB51</f>
        <v>32.549999999999997</v>
      </c>
      <c r="AD51" s="16" t="s">
        <v>39</v>
      </c>
      <c r="AE51" s="33"/>
      <c r="AF51" s="65">
        <v>0</v>
      </c>
      <c r="AG51" s="65">
        <v>3.2</v>
      </c>
      <c r="AH51" s="65">
        <v>2</v>
      </c>
      <c r="AI51" s="65">
        <v>1.4</v>
      </c>
      <c r="AJ51" s="66">
        <f t="shared" ref="AJ51:AJ53" si="58">+AI51+AH51+AG51+AF51+AC51+Y51+U51+Q51</f>
        <v>60</v>
      </c>
      <c r="AK51" s="67">
        <v>0.29699999999999999</v>
      </c>
      <c r="AL51" s="67">
        <v>0.29109400000000002</v>
      </c>
      <c r="AM51" s="68">
        <f t="shared" ref="AM51:AM53" si="59">+AJ51-(AJ51*AK51)</f>
        <v>42.18</v>
      </c>
      <c r="AN51" s="68">
        <f t="shared" ref="AN51:AN53" si="60">+AJ51-(AJ51*AL51)</f>
        <v>42.53436</v>
      </c>
      <c r="AO51" s="1">
        <v>7.621E-2</v>
      </c>
      <c r="AP51" s="1">
        <v>8.0418000000000003E-2</v>
      </c>
      <c r="AQ51" s="1">
        <v>1.9051999999999999E-2</v>
      </c>
      <c r="AR51" s="1">
        <v>2.0104E-2</v>
      </c>
    </row>
    <row r="52" spans="1:44" ht="15" customHeight="1" x14ac:dyDescent="0.25">
      <c r="A52" s="1" t="s">
        <v>84</v>
      </c>
      <c r="C52" s="1" t="s">
        <v>41</v>
      </c>
      <c r="E52" s="2" t="s">
        <v>6</v>
      </c>
      <c r="F52" s="3">
        <v>3.8</v>
      </c>
      <c r="G52" s="3">
        <v>2.4</v>
      </c>
      <c r="H52" s="3">
        <v>0.5</v>
      </c>
      <c r="J52" s="3">
        <v>0.75</v>
      </c>
      <c r="K52" s="3">
        <v>0.25</v>
      </c>
      <c r="L52" s="3">
        <v>0.3</v>
      </c>
      <c r="M52" s="3">
        <v>1.1000000000000001</v>
      </c>
      <c r="N52" s="3">
        <v>3.4</v>
      </c>
      <c r="O52" s="4">
        <v>3.4</v>
      </c>
      <c r="P52" s="4">
        <f t="shared" si="53"/>
        <v>9.1000000000000014</v>
      </c>
      <c r="Q52" s="65">
        <f t="shared" si="54"/>
        <v>12.500000000000002</v>
      </c>
      <c r="R52" s="65">
        <v>1.4</v>
      </c>
      <c r="S52" s="65">
        <v>6.95</v>
      </c>
      <c r="T52" s="33"/>
      <c r="U52" s="65">
        <f t="shared" si="55"/>
        <v>8.35</v>
      </c>
      <c r="V52" s="16"/>
      <c r="W52" s="65">
        <v>0</v>
      </c>
      <c r="X52" s="65">
        <v>0</v>
      </c>
      <c r="Y52" s="65">
        <f t="shared" si="56"/>
        <v>0</v>
      </c>
      <c r="Z52" s="16"/>
      <c r="AA52" s="65">
        <v>4.9000000000000004</v>
      </c>
      <c r="AB52" s="65">
        <v>32.65</v>
      </c>
      <c r="AC52" s="65">
        <f t="shared" si="57"/>
        <v>37.549999999999997</v>
      </c>
      <c r="AD52" s="16" t="s">
        <v>6</v>
      </c>
      <c r="AE52" s="33"/>
      <c r="AF52" s="65">
        <v>0</v>
      </c>
      <c r="AG52" s="65">
        <v>1.8</v>
      </c>
      <c r="AH52" s="65">
        <v>0</v>
      </c>
      <c r="AI52" s="65">
        <v>1.4</v>
      </c>
      <c r="AJ52" s="66">
        <f t="shared" si="58"/>
        <v>61.6</v>
      </c>
      <c r="AK52" s="67">
        <v>0.31725999999999999</v>
      </c>
      <c r="AL52" s="67">
        <v>0.31639600000000001</v>
      </c>
      <c r="AM52" s="68">
        <f t="shared" si="59"/>
        <v>42.056784</v>
      </c>
      <c r="AN52" s="68">
        <f t="shared" si="60"/>
        <v>42.110006400000003</v>
      </c>
      <c r="AO52" s="1">
        <v>8.3365999999999996E-2</v>
      </c>
      <c r="AP52" s="1">
        <v>8.7462999999999999E-2</v>
      </c>
      <c r="AQ52" s="1">
        <v>2.0840999999999998E-2</v>
      </c>
      <c r="AR52" s="1">
        <v>2.1864999999999999E-2</v>
      </c>
    </row>
    <row r="53" spans="1:44" ht="15" customHeight="1" x14ac:dyDescent="0.25">
      <c r="A53" s="17" t="s">
        <v>85</v>
      </c>
      <c r="B53" s="18"/>
      <c r="C53" s="17" t="s">
        <v>43</v>
      </c>
      <c r="D53" s="18"/>
      <c r="E53" s="19" t="s">
        <v>6</v>
      </c>
      <c r="F53" s="20">
        <v>3.8</v>
      </c>
      <c r="G53" s="20">
        <v>2.4</v>
      </c>
      <c r="H53" s="20">
        <v>0.5</v>
      </c>
      <c r="I53" s="18"/>
      <c r="J53" s="20">
        <v>0.75</v>
      </c>
      <c r="K53" s="20">
        <v>0.25</v>
      </c>
      <c r="L53" s="20">
        <v>0.3</v>
      </c>
      <c r="M53" s="20">
        <v>1.1000000000000001</v>
      </c>
      <c r="N53" s="20">
        <v>3.4</v>
      </c>
      <c r="O53" s="21">
        <v>3.4</v>
      </c>
      <c r="P53" s="21">
        <f t="shared" si="53"/>
        <v>9.1000000000000014</v>
      </c>
      <c r="Q53" s="69">
        <f t="shared" si="54"/>
        <v>12.500000000000002</v>
      </c>
      <c r="R53" s="69">
        <v>1.4</v>
      </c>
      <c r="S53" s="69">
        <v>6.95</v>
      </c>
      <c r="T53" s="70"/>
      <c r="U53" s="69">
        <f t="shared" si="55"/>
        <v>8.35</v>
      </c>
      <c r="V53" s="71"/>
      <c r="W53" s="69">
        <v>0</v>
      </c>
      <c r="X53" s="69">
        <v>0</v>
      </c>
      <c r="Y53" s="69">
        <f t="shared" si="56"/>
        <v>0</v>
      </c>
      <c r="Z53" s="71"/>
      <c r="AA53" s="69">
        <v>4.7</v>
      </c>
      <c r="AB53" s="69">
        <v>60.96</v>
      </c>
      <c r="AC53" s="69">
        <f t="shared" si="57"/>
        <v>65.66</v>
      </c>
      <c r="AD53" s="71" t="s">
        <v>39</v>
      </c>
      <c r="AE53" s="70"/>
      <c r="AF53" s="69">
        <v>0</v>
      </c>
      <c r="AG53" s="69">
        <v>2.6</v>
      </c>
      <c r="AH53" s="69">
        <v>1.5</v>
      </c>
      <c r="AI53" s="69">
        <v>1.4</v>
      </c>
      <c r="AJ53" s="72">
        <f t="shared" si="58"/>
        <v>92.009999999999991</v>
      </c>
      <c r="AK53" s="73">
        <v>0.43535099999999999</v>
      </c>
      <c r="AL53" s="73">
        <v>0.271702</v>
      </c>
      <c r="AM53" s="74">
        <f t="shared" si="59"/>
        <v>51.953354489999995</v>
      </c>
      <c r="AN53" s="74">
        <f t="shared" si="60"/>
        <v>67.010698980000001</v>
      </c>
      <c r="AO53" s="1">
        <v>7.0871000000000003E-2</v>
      </c>
      <c r="AP53" s="1">
        <v>7.9490000000000005E-2</v>
      </c>
      <c r="AQ53" s="1">
        <v>1.7717E-2</v>
      </c>
      <c r="AR53" s="1">
        <v>1.9872000000000001E-2</v>
      </c>
    </row>
    <row r="54" spans="1:44" ht="15" customHeight="1" x14ac:dyDescent="0.25">
      <c r="A54" s="1"/>
      <c r="C54" s="16" t="s">
        <v>88</v>
      </c>
      <c r="E54" s="2"/>
      <c r="F54" s="3"/>
      <c r="G54" s="3"/>
      <c r="H54" s="3"/>
      <c r="J54" s="3"/>
      <c r="K54" s="3"/>
      <c r="L54" s="3"/>
      <c r="M54" s="3"/>
      <c r="N54" s="3"/>
      <c r="O54" s="4"/>
      <c r="P54" s="4"/>
      <c r="Q54" s="65"/>
      <c r="R54" s="65"/>
      <c r="S54" s="65"/>
      <c r="T54" s="33"/>
      <c r="U54" s="65"/>
      <c r="V54" s="16"/>
      <c r="W54" s="65"/>
      <c r="X54" s="65"/>
      <c r="Y54" s="65"/>
      <c r="Z54" s="16"/>
      <c r="AA54" s="65"/>
      <c r="AB54" s="65"/>
      <c r="AC54" s="65"/>
      <c r="AD54" s="16"/>
      <c r="AE54" s="33"/>
      <c r="AF54" s="65"/>
      <c r="AG54" s="65"/>
      <c r="AH54" s="65"/>
      <c r="AI54" s="65"/>
      <c r="AJ54" s="66"/>
      <c r="AK54" s="67"/>
      <c r="AL54" s="67"/>
      <c r="AM54" s="68"/>
      <c r="AN54" s="68"/>
      <c r="AO54" s="1"/>
      <c r="AP54" s="1"/>
      <c r="AQ54" s="1"/>
      <c r="AR54" s="1"/>
    </row>
    <row r="55" spans="1:44" ht="15" customHeight="1" x14ac:dyDescent="0.25">
      <c r="A55" s="1" t="s">
        <v>87</v>
      </c>
      <c r="C55" s="1" t="s">
        <v>41</v>
      </c>
      <c r="E55" s="2" t="s">
        <v>6</v>
      </c>
      <c r="F55" s="3">
        <v>3.8</v>
      </c>
      <c r="G55" s="3">
        <v>2.4</v>
      </c>
      <c r="H55" s="3">
        <v>0.5</v>
      </c>
      <c r="J55" s="3">
        <v>0.75</v>
      </c>
      <c r="K55" s="3">
        <v>0.25</v>
      </c>
      <c r="L55" s="3">
        <v>0.3</v>
      </c>
      <c r="M55" s="3">
        <v>1.1000000000000001</v>
      </c>
      <c r="N55" s="3">
        <v>3.4</v>
      </c>
      <c r="O55" s="4">
        <v>3.4</v>
      </c>
      <c r="P55" s="4">
        <f t="shared" ref="P55:P57" si="61">+G55+H55+J55+K55+L55+M55+F55</f>
        <v>9.1000000000000014</v>
      </c>
      <c r="Q55" s="65">
        <f>+P55+O55</f>
        <v>12.500000000000002</v>
      </c>
      <c r="R55" s="65">
        <v>0.4</v>
      </c>
      <c r="S55" s="65">
        <v>0</v>
      </c>
      <c r="T55" s="33"/>
      <c r="U55" s="65">
        <f t="shared" ref="U55:U57" si="62">+S55+R55</f>
        <v>0.4</v>
      </c>
      <c r="V55" s="16"/>
      <c r="W55" s="65">
        <v>1.3</v>
      </c>
      <c r="X55" s="65">
        <v>3</v>
      </c>
      <c r="Y55" s="65">
        <f t="shared" ref="Y55:Y57" si="63">+W55+X55</f>
        <v>4.3</v>
      </c>
      <c r="Z55" s="16"/>
      <c r="AA55" s="65">
        <v>4.9000000000000004</v>
      </c>
      <c r="AB55" s="65">
        <v>32.65</v>
      </c>
      <c r="AC55" s="65">
        <f>+AA55+AB55</f>
        <v>37.549999999999997</v>
      </c>
      <c r="AD55" s="16" t="s">
        <v>6</v>
      </c>
      <c r="AE55" s="33"/>
      <c r="AF55" s="65">
        <v>0</v>
      </c>
      <c r="AG55" s="65">
        <v>1.8</v>
      </c>
      <c r="AH55" s="65">
        <v>0</v>
      </c>
      <c r="AI55" s="65">
        <v>1.4</v>
      </c>
      <c r="AJ55" s="66">
        <f t="shared" ref="AJ55:AJ57" si="64">+AI55+AH55+AG55+AF55+AC55+Y55+U55+Q55</f>
        <v>57.949999999999996</v>
      </c>
      <c r="AK55" s="67">
        <v>0.311139</v>
      </c>
      <c r="AL55" s="67">
        <v>0.281163</v>
      </c>
      <c r="AM55" s="68">
        <f>+AJ55-(AJ55*AK55)</f>
        <v>39.919494950000001</v>
      </c>
      <c r="AN55" s="68">
        <f>+AJ55-(AJ55*AL55)</f>
        <v>41.656604149999993</v>
      </c>
      <c r="AO55" s="1">
        <v>9.6096000000000001E-2</v>
      </c>
      <c r="AP55" s="1">
        <v>9.6337000000000006E-2</v>
      </c>
      <c r="AQ55" s="1">
        <v>2.4024E-2</v>
      </c>
      <c r="AR55" s="1">
        <v>2.4084000000000001E-2</v>
      </c>
    </row>
    <row r="56" spans="1:44" ht="15" customHeight="1" x14ac:dyDescent="0.25">
      <c r="A56" s="1" t="s">
        <v>89</v>
      </c>
      <c r="C56" s="1" t="s">
        <v>43</v>
      </c>
      <c r="E56" s="2" t="s">
        <v>6</v>
      </c>
      <c r="F56" s="3">
        <v>3.8</v>
      </c>
      <c r="G56" s="3">
        <v>2.4</v>
      </c>
      <c r="H56" s="3">
        <v>0.5</v>
      </c>
      <c r="J56" s="3">
        <v>0.75</v>
      </c>
      <c r="K56" s="3">
        <v>0.25</v>
      </c>
      <c r="L56" s="3">
        <v>0.3</v>
      </c>
      <c r="M56" s="3">
        <v>1.1000000000000001</v>
      </c>
      <c r="N56" s="3">
        <v>3.4</v>
      </c>
      <c r="O56" s="4">
        <v>3.4</v>
      </c>
      <c r="P56" s="4">
        <f t="shared" si="61"/>
        <v>9.1000000000000014</v>
      </c>
      <c r="Q56" s="65">
        <f t="shared" ref="Q56:Q57" si="65">+P56+O56</f>
        <v>12.500000000000002</v>
      </c>
      <c r="R56" s="65">
        <v>0.4</v>
      </c>
      <c r="S56" s="65">
        <v>5.9</v>
      </c>
      <c r="T56" s="33"/>
      <c r="U56" s="65">
        <f t="shared" si="62"/>
        <v>6.3000000000000007</v>
      </c>
      <c r="V56" s="16"/>
      <c r="W56" s="65">
        <v>0</v>
      </c>
      <c r="X56" s="65">
        <v>0</v>
      </c>
      <c r="Y56" s="65">
        <f t="shared" si="63"/>
        <v>0</v>
      </c>
      <c r="Z56" s="16"/>
      <c r="AA56" s="65">
        <v>4.7</v>
      </c>
      <c r="AB56" s="65">
        <v>60.96</v>
      </c>
      <c r="AC56" s="65">
        <f t="shared" ref="AC56:AC57" si="66">+AA56+AB56</f>
        <v>65.66</v>
      </c>
      <c r="AD56" s="16" t="s">
        <v>39</v>
      </c>
      <c r="AE56" s="33"/>
      <c r="AF56" s="65">
        <v>0</v>
      </c>
      <c r="AG56" s="65">
        <v>2.6</v>
      </c>
      <c r="AH56" s="65">
        <v>1.5</v>
      </c>
      <c r="AI56" s="65">
        <v>1.4</v>
      </c>
      <c r="AJ56" s="66">
        <f t="shared" si="64"/>
        <v>89.96</v>
      </c>
      <c r="AK56" s="67">
        <v>0.46090300000000001</v>
      </c>
      <c r="AL56" s="67">
        <v>0.25835599999999997</v>
      </c>
      <c r="AM56" s="68">
        <f t="shared" ref="AM56:AM57" si="67">+AJ56-(AJ56*AK56)</f>
        <v>48.497166119999996</v>
      </c>
      <c r="AN56" s="68">
        <f t="shared" ref="AN56:AN57" si="68">+AJ56-(AJ56*AL56)</f>
        <v>66.718294240000006</v>
      </c>
      <c r="AO56" s="1">
        <v>7.3858999999999994E-2</v>
      </c>
      <c r="AP56" s="1">
        <v>7.8340000000000007E-2</v>
      </c>
      <c r="AQ56" s="1">
        <v>1.8464000000000001E-2</v>
      </c>
      <c r="AR56" s="1">
        <v>1.9585000000000002E-2</v>
      </c>
    </row>
    <row r="57" spans="1:44" ht="15" customHeight="1" x14ac:dyDescent="0.25">
      <c r="A57" s="17" t="s">
        <v>91</v>
      </c>
      <c r="B57" s="18"/>
      <c r="C57" s="22" t="s">
        <v>133</v>
      </c>
      <c r="D57" s="18"/>
      <c r="E57" s="19" t="s">
        <v>6</v>
      </c>
      <c r="F57" s="20">
        <v>3.8</v>
      </c>
      <c r="G57" s="20">
        <v>2.4</v>
      </c>
      <c r="H57" s="20">
        <v>0.5</v>
      </c>
      <c r="I57" s="18"/>
      <c r="J57" s="20">
        <v>0.75</v>
      </c>
      <c r="K57" s="20">
        <v>0.25</v>
      </c>
      <c r="L57" s="20">
        <v>0.3</v>
      </c>
      <c r="M57" s="20">
        <v>1.1000000000000001</v>
      </c>
      <c r="N57" s="20">
        <v>3.4</v>
      </c>
      <c r="O57" s="21">
        <v>3.4</v>
      </c>
      <c r="P57" s="21">
        <f t="shared" si="61"/>
        <v>9.1000000000000014</v>
      </c>
      <c r="Q57" s="69">
        <f t="shared" si="65"/>
        <v>12.500000000000002</v>
      </c>
      <c r="R57" s="69">
        <v>0.4</v>
      </c>
      <c r="S57" s="69">
        <v>0</v>
      </c>
      <c r="T57" s="70"/>
      <c r="U57" s="69">
        <f t="shared" si="62"/>
        <v>0.4</v>
      </c>
      <c r="V57" s="71"/>
      <c r="W57" s="69">
        <v>1.5</v>
      </c>
      <c r="X57" s="69">
        <v>3</v>
      </c>
      <c r="Y57" s="69">
        <f t="shared" si="63"/>
        <v>4.5</v>
      </c>
      <c r="Z57" s="71"/>
      <c r="AA57" s="69">
        <v>4.7</v>
      </c>
      <c r="AB57" s="69">
        <v>60.96</v>
      </c>
      <c r="AC57" s="69">
        <f t="shared" si="66"/>
        <v>65.66</v>
      </c>
      <c r="AD57" s="71" t="s">
        <v>39</v>
      </c>
      <c r="AE57" s="70"/>
      <c r="AF57" s="69">
        <v>0</v>
      </c>
      <c r="AG57" s="69">
        <v>2.6</v>
      </c>
      <c r="AH57" s="69">
        <v>1.5</v>
      </c>
      <c r="AI57" s="69">
        <v>1.4</v>
      </c>
      <c r="AJ57" s="72">
        <f t="shared" si="64"/>
        <v>88.56</v>
      </c>
      <c r="AK57" s="73">
        <v>0.43522899999999998</v>
      </c>
      <c r="AL57" s="73">
        <v>0.24619099999999999</v>
      </c>
      <c r="AM57" s="74">
        <f t="shared" si="67"/>
        <v>50.016119760000002</v>
      </c>
      <c r="AN57" s="74">
        <f t="shared" si="68"/>
        <v>66.757325039999998</v>
      </c>
      <c r="AO57" s="1">
        <v>8.0613000000000004E-2</v>
      </c>
      <c r="AP57" s="1">
        <v>8.5034999999999999E-2</v>
      </c>
      <c r="AQ57" s="1">
        <v>2.0153000000000001E-2</v>
      </c>
      <c r="AR57" s="1">
        <v>2.1257999999999999E-2</v>
      </c>
    </row>
    <row r="58" spans="1:44" ht="15" customHeight="1" x14ac:dyDescent="0.25">
      <c r="A58" s="1"/>
      <c r="C58" s="16" t="s">
        <v>92</v>
      </c>
      <c r="E58" s="2"/>
      <c r="F58" s="3"/>
      <c r="G58" s="3"/>
      <c r="H58" s="3"/>
      <c r="J58" s="3"/>
      <c r="K58" s="3"/>
      <c r="L58" s="3"/>
      <c r="M58" s="3"/>
      <c r="N58" s="3"/>
      <c r="O58" s="4"/>
      <c r="P58" s="4"/>
      <c r="Q58" s="65"/>
      <c r="R58" s="65"/>
      <c r="S58" s="65"/>
      <c r="T58" s="33"/>
      <c r="U58" s="65"/>
      <c r="V58" s="16"/>
      <c r="W58" s="65"/>
      <c r="X58" s="65"/>
      <c r="Y58" s="65"/>
      <c r="Z58" s="16"/>
      <c r="AA58" s="65"/>
      <c r="AB58" s="65"/>
      <c r="AC58" s="65"/>
      <c r="AD58" s="16"/>
      <c r="AE58" s="33"/>
      <c r="AF58" s="65"/>
      <c r="AG58" s="65"/>
      <c r="AH58" s="65"/>
      <c r="AI58" s="65"/>
      <c r="AJ58" s="66"/>
      <c r="AK58" s="67"/>
      <c r="AL58" s="67"/>
      <c r="AM58" s="68"/>
      <c r="AN58" s="68"/>
      <c r="AO58" s="1"/>
      <c r="AP58" s="1"/>
      <c r="AQ58" s="1"/>
      <c r="AR58" s="1"/>
    </row>
    <row r="59" spans="1:44" ht="15" customHeight="1" x14ac:dyDescent="0.25">
      <c r="A59" s="1" t="s">
        <v>93</v>
      </c>
      <c r="C59" s="1" t="s">
        <v>43</v>
      </c>
      <c r="E59" s="2" t="s">
        <v>6</v>
      </c>
      <c r="F59" s="3">
        <v>3.8</v>
      </c>
      <c r="G59" s="3">
        <v>2.4</v>
      </c>
      <c r="H59" s="3">
        <v>0.5</v>
      </c>
      <c r="J59" s="3">
        <v>0.75</v>
      </c>
      <c r="K59" s="3">
        <v>0.25</v>
      </c>
      <c r="L59" s="3">
        <v>0.3</v>
      </c>
      <c r="M59" s="3">
        <v>1.1000000000000001</v>
      </c>
      <c r="N59" s="3">
        <v>3.4</v>
      </c>
      <c r="O59" s="4">
        <v>3.4</v>
      </c>
      <c r="P59" s="4">
        <f t="shared" ref="P59:P60" si="69">+G59+H59+J59+K59+L59+M59+F59</f>
        <v>9.1000000000000014</v>
      </c>
      <c r="Q59" s="65">
        <f t="shared" ref="Q59:Q60" si="70">+P59+O59</f>
        <v>12.500000000000002</v>
      </c>
      <c r="R59" s="65">
        <v>1.2</v>
      </c>
      <c r="S59" s="65">
        <v>1</v>
      </c>
      <c r="T59" s="33"/>
      <c r="U59" s="65">
        <f t="shared" ref="U59:U60" si="71">+S59+R59</f>
        <v>2.2000000000000002</v>
      </c>
      <c r="V59" s="16"/>
      <c r="W59" s="65">
        <v>0</v>
      </c>
      <c r="X59" s="65">
        <v>0</v>
      </c>
      <c r="Y59" s="65">
        <f t="shared" ref="Y59:Y60" si="72">+W59+X59</f>
        <v>0</v>
      </c>
      <c r="Z59" s="16"/>
      <c r="AA59" s="65">
        <v>4.7</v>
      </c>
      <c r="AB59" s="65">
        <v>60.96</v>
      </c>
      <c r="AC59" s="65">
        <f t="shared" ref="AC59:AC60" si="73">+AA59+AB59</f>
        <v>65.66</v>
      </c>
      <c r="AD59" s="16" t="s">
        <v>39</v>
      </c>
      <c r="AE59" s="33"/>
      <c r="AF59" s="65">
        <v>8</v>
      </c>
      <c r="AG59" s="65">
        <v>2.6</v>
      </c>
      <c r="AH59" s="65">
        <v>1.5</v>
      </c>
      <c r="AI59" s="65">
        <v>1.4</v>
      </c>
      <c r="AJ59" s="66">
        <f t="shared" ref="AJ59:AJ60" si="74">+AI59+AH59+AG59+AF59+AC59+Y59+U59+Q59</f>
        <v>93.86</v>
      </c>
      <c r="AK59" s="67">
        <v>0.45006099999999999</v>
      </c>
      <c r="AL59" s="67">
        <v>0.248144</v>
      </c>
      <c r="AM59" s="68">
        <f t="shared" ref="AM59:AM60" si="75">+AJ59-(AJ59*AK59)</f>
        <v>51.617274540000004</v>
      </c>
      <c r="AN59" s="68">
        <f t="shared" ref="AN59:AN60" si="76">+AJ59-(AJ59*AL59)</f>
        <v>70.569204159999998</v>
      </c>
      <c r="AO59" s="1">
        <v>7.1831000000000006E-2</v>
      </c>
      <c r="AP59" s="1">
        <v>7.5911000000000006E-2</v>
      </c>
      <c r="AQ59" s="1">
        <v>1.7957000000000001E-2</v>
      </c>
      <c r="AR59" s="1">
        <v>1.8977000000000001E-2</v>
      </c>
    </row>
    <row r="60" spans="1:44" ht="15" customHeight="1" x14ac:dyDescent="0.25">
      <c r="A60" s="17" t="s">
        <v>94</v>
      </c>
      <c r="B60" s="18"/>
      <c r="C60" s="17" t="s">
        <v>48</v>
      </c>
      <c r="D60" s="18"/>
      <c r="E60" s="19" t="s">
        <v>6</v>
      </c>
      <c r="F60" s="20">
        <v>3.8</v>
      </c>
      <c r="G60" s="20">
        <v>2.4</v>
      </c>
      <c r="H60" s="20">
        <v>0.5</v>
      </c>
      <c r="I60" s="18"/>
      <c r="J60" s="20">
        <v>0.75</v>
      </c>
      <c r="K60" s="20">
        <v>0.25</v>
      </c>
      <c r="L60" s="20">
        <v>0.3</v>
      </c>
      <c r="M60" s="20">
        <v>1.1000000000000001</v>
      </c>
      <c r="N60" s="20">
        <v>3.4</v>
      </c>
      <c r="O60" s="21">
        <v>3.4</v>
      </c>
      <c r="P60" s="21">
        <f t="shared" si="69"/>
        <v>9.1000000000000014</v>
      </c>
      <c r="Q60" s="69">
        <f t="shared" si="70"/>
        <v>12.500000000000002</v>
      </c>
      <c r="R60" s="69">
        <v>1.2</v>
      </c>
      <c r="S60" s="69">
        <v>1</v>
      </c>
      <c r="T60" s="70"/>
      <c r="U60" s="69">
        <f t="shared" si="71"/>
        <v>2.2000000000000002</v>
      </c>
      <c r="V60" s="71"/>
      <c r="W60" s="69">
        <v>0</v>
      </c>
      <c r="X60" s="69">
        <v>0</v>
      </c>
      <c r="Y60" s="69">
        <f t="shared" si="72"/>
        <v>0</v>
      </c>
      <c r="Z60" s="71"/>
      <c r="AA60" s="69">
        <v>5</v>
      </c>
      <c r="AB60" s="69">
        <v>24.88</v>
      </c>
      <c r="AC60" s="69">
        <f t="shared" si="73"/>
        <v>29.88</v>
      </c>
      <c r="AD60" s="71" t="s">
        <v>6</v>
      </c>
      <c r="AE60" s="70"/>
      <c r="AF60" s="69">
        <v>8</v>
      </c>
      <c r="AG60" s="69">
        <v>4.4000000000000004</v>
      </c>
      <c r="AH60" s="69">
        <v>1</v>
      </c>
      <c r="AI60" s="69">
        <v>1.4</v>
      </c>
      <c r="AJ60" s="72">
        <f t="shared" si="74"/>
        <v>59.38</v>
      </c>
      <c r="AK60" s="73">
        <v>0.29142800000000002</v>
      </c>
      <c r="AL60" s="73">
        <v>0.20133200000000001</v>
      </c>
      <c r="AM60" s="74">
        <f t="shared" si="75"/>
        <v>42.075005360000006</v>
      </c>
      <c r="AN60" s="74">
        <f t="shared" si="76"/>
        <v>47.424905840000001</v>
      </c>
      <c r="AO60" s="1">
        <v>8.3362000000000006E-2</v>
      </c>
      <c r="AP60" s="1">
        <v>8.0355999999999997E-2</v>
      </c>
      <c r="AQ60" s="1">
        <v>2.0840000000000001E-2</v>
      </c>
      <c r="AR60" s="1">
        <v>2.0088999999999999E-2</v>
      </c>
    </row>
    <row r="61" spans="1:44" ht="15" customHeight="1" x14ac:dyDescent="0.25">
      <c r="A61" s="1"/>
      <c r="C61" s="16" t="s">
        <v>95</v>
      </c>
      <c r="E61" s="2"/>
      <c r="F61" s="3"/>
      <c r="G61" s="3"/>
      <c r="H61" s="3"/>
      <c r="J61" s="3"/>
      <c r="K61" s="3"/>
      <c r="L61" s="3"/>
      <c r="M61" s="3"/>
      <c r="N61" s="3"/>
      <c r="O61" s="4"/>
      <c r="P61" s="4"/>
      <c r="Q61" s="65"/>
      <c r="R61" s="65"/>
      <c r="S61" s="65"/>
      <c r="T61" s="33"/>
      <c r="U61" s="65"/>
      <c r="V61" s="16"/>
      <c r="W61" s="65"/>
      <c r="X61" s="65"/>
      <c r="Y61" s="65"/>
      <c r="Z61" s="16"/>
      <c r="AA61" s="65"/>
      <c r="AB61" s="65"/>
      <c r="AC61" s="65"/>
      <c r="AD61" s="16"/>
      <c r="AE61" s="33"/>
      <c r="AF61" s="65"/>
      <c r="AG61" s="65"/>
      <c r="AH61" s="65"/>
      <c r="AI61" s="65"/>
      <c r="AJ61" s="66"/>
      <c r="AK61" s="67"/>
      <c r="AL61" s="67"/>
      <c r="AM61" s="68"/>
      <c r="AN61" s="68"/>
      <c r="AO61" s="1"/>
      <c r="AP61" s="1"/>
      <c r="AQ61" s="1"/>
      <c r="AR61" s="1"/>
    </row>
    <row r="62" spans="1:44" ht="15" customHeight="1" x14ac:dyDescent="0.25">
      <c r="A62" s="1" t="s">
        <v>96</v>
      </c>
      <c r="C62" s="1" t="s">
        <v>41</v>
      </c>
      <c r="E62" s="2" t="s">
        <v>6</v>
      </c>
      <c r="F62" s="3">
        <v>3.8</v>
      </c>
      <c r="G62" s="3">
        <v>2.4</v>
      </c>
      <c r="H62" s="3">
        <v>0.5</v>
      </c>
      <c r="J62" s="3">
        <v>0.75</v>
      </c>
      <c r="K62" s="3">
        <v>0.25</v>
      </c>
      <c r="L62" s="3">
        <v>0.3</v>
      </c>
      <c r="M62" s="3">
        <v>1.1000000000000001</v>
      </c>
      <c r="N62" s="3">
        <v>3.4</v>
      </c>
      <c r="O62" s="4">
        <v>3.4</v>
      </c>
      <c r="P62" s="4">
        <f t="shared" ref="P62:P63" si="77">+G62+H62+J62+K62+L62+M62+F62</f>
        <v>9.1000000000000014</v>
      </c>
      <c r="Q62" s="65">
        <f t="shared" ref="Q62:Q63" si="78">+P62+O62</f>
        <v>12.500000000000002</v>
      </c>
      <c r="R62" s="65">
        <v>1.7</v>
      </c>
      <c r="S62" s="65">
        <v>12.6</v>
      </c>
      <c r="T62" s="33"/>
      <c r="U62" s="65">
        <f t="shared" ref="U62:U63" si="79">+S62+R62</f>
        <v>14.299999999999999</v>
      </c>
      <c r="V62" s="16"/>
      <c r="W62" s="65">
        <v>0</v>
      </c>
      <c r="X62" s="65">
        <v>0</v>
      </c>
      <c r="Y62" s="65">
        <f t="shared" ref="Y62:Y63" si="80">+W62+X62</f>
        <v>0</v>
      </c>
      <c r="Z62" s="16"/>
      <c r="AA62" s="65">
        <v>4.9000000000000004</v>
      </c>
      <c r="AB62" s="65">
        <v>32.65</v>
      </c>
      <c r="AC62" s="65">
        <f t="shared" ref="AC62:AC63" si="81">+AA62+AB62</f>
        <v>37.549999999999997</v>
      </c>
      <c r="AD62" s="16" t="s">
        <v>6</v>
      </c>
      <c r="AE62" s="33"/>
      <c r="AF62" s="65">
        <v>0</v>
      </c>
      <c r="AG62" s="65">
        <v>1.8</v>
      </c>
      <c r="AH62" s="65">
        <v>0</v>
      </c>
      <c r="AI62" s="65">
        <v>1.4</v>
      </c>
      <c r="AJ62" s="66">
        <f t="shared" ref="AJ62:AJ63" si="82">+AI62+AH62+AG62+AF62+AC62+Y62+U62+Q62</f>
        <v>67.55</v>
      </c>
      <c r="AK62" s="67">
        <v>0.36638700000000002</v>
      </c>
      <c r="AL62" s="67">
        <v>0.32411400000000001</v>
      </c>
      <c r="AM62" s="68">
        <f t="shared" ref="AM62:AM63" si="83">+AJ62-(AJ62*AK62)</f>
        <v>42.800558150000001</v>
      </c>
      <c r="AN62" s="68">
        <f t="shared" ref="AN62:AN63" si="84">+AJ62-(AJ62*AL62)</f>
        <v>45.656099299999994</v>
      </c>
      <c r="AO62" s="1">
        <v>8.8877999999999999E-2</v>
      </c>
      <c r="AP62" s="1">
        <v>8.8983000000000007E-2</v>
      </c>
      <c r="AQ62" s="1">
        <v>2.2218999999999999E-2</v>
      </c>
      <c r="AR62" s="1">
        <v>2.2245000000000001E-2</v>
      </c>
    </row>
    <row r="63" spans="1:44" ht="15" customHeight="1" x14ac:dyDescent="0.25">
      <c r="A63" s="17" t="s">
        <v>98</v>
      </c>
      <c r="B63" s="18"/>
      <c r="C63" s="22" t="s">
        <v>139</v>
      </c>
      <c r="D63" s="18"/>
      <c r="E63" s="19" t="s">
        <v>6</v>
      </c>
      <c r="F63" s="20">
        <v>3.8</v>
      </c>
      <c r="G63" s="20">
        <v>2.4</v>
      </c>
      <c r="H63" s="20">
        <v>0.5</v>
      </c>
      <c r="I63" s="18"/>
      <c r="J63" s="20">
        <v>0.75</v>
      </c>
      <c r="K63" s="20">
        <v>0.25</v>
      </c>
      <c r="L63" s="20">
        <v>0.3</v>
      </c>
      <c r="M63" s="20">
        <v>1.1000000000000001</v>
      </c>
      <c r="N63" s="20">
        <v>3.4</v>
      </c>
      <c r="O63" s="21">
        <v>3.4</v>
      </c>
      <c r="P63" s="21">
        <f t="shared" si="77"/>
        <v>9.1000000000000014</v>
      </c>
      <c r="Q63" s="69">
        <f t="shared" si="78"/>
        <v>12.500000000000002</v>
      </c>
      <c r="R63" s="69">
        <v>0.5</v>
      </c>
      <c r="S63" s="69">
        <v>12.6</v>
      </c>
      <c r="T63" s="70"/>
      <c r="U63" s="69">
        <f t="shared" si="79"/>
        <v>13.1</v>
      </c>
      <c r="V63" s="71"/>
      <c r="W63" s="69">
        <v>1.2</v>
      </c>
      <c r="X63" s="69">
        <v>0</v>
      </c>
      <c r="Y63" s="69">
        <f t="shared" si="80"/>
        <v>1.2</v>
      </c>
      <c r="Z63" s="71"/>
      <c r="AA63" s="69">
        <v>4.9000000000000004</v>
      </c>
      <c r="AB63" s="69">
        <v>32.65</v>
      </c>
      <c r="AC63" s="69">
        <f t="shared" si="81"/>
        <v>37.549999999999997</v>
      </c>
      <c r="AD63" s="71" t="s">
        <v>6</v>
      </c>
      <c r="AE63" s="70"/>
      <c r="AF63" s="69">
        <v>0</v>
      </c>
      <c r="AG63" s="69">
        <v>1.8</v>
      </c>
      <c r="AH63" s="69">
        <v>0</v>
      </c>
      <c r="AI63" s="69">
        <v>1.4</v>
      </c>
      <c r="AJ63" s="72">
        <f t="shared" si="82"/>
        <v>67.550000000000011</v>
      </c>
      <c r="AK63" s="73">
        <v>0.36638700000000002</v>
      </c>
      <c r="AL63" s="73">
        <v>0.32411400000000001</v>
      </c>
      <c r="AM63" s="74">
        <f t="shared" si="83"/>
        <v>42.800558150000008</v>
      </c>
      <c r="AN63" s="74">
        <f t="shared" si="84"/>
        <v>45.656099300000008</v>
      </c>
      <c r="AO63" s="1">
        <v>8.8877999999999999E-2</v>
      </c>
      <c r="AP63" s="1">
        <v>8.8983000000000007E-2</v>
      </c>
      <c r="AQ63" s="1">
        <v>2.2218999999999999E-2</v>
      </c>
      <c r="AR63" s="1">
        <v>2.2245000000000001E-2</v>
      </c>
    </row>
    <row r="64" spans="1:44" ht="15" customHeight="1" x14ac:dyDescent="0.25">
      <c r="A64" s="1"/>
      <c r="C64" s="16" t="s">
        <v>99</v>
      </c>
      <c r="E64" s="2"/>
      <c r="F64" s="3"/>
      <c r="G64" s="3"/>
      <c r="H64" s="3"/>
      <c r="J64" s="3"/>
      <c r="K64" s="3"/>
      <c r="L64" s="3"/>
      <c r="M64" s="3"/>
      <c r="N64" s="3"/>
      <c r="O64" s="4"/>
      <c r="P64" s="4"/>
      <c r="Q64" s="65"/>
      <c r="R64" s="65"/>
      <c r="S64" s="65"/>
      <c r="T64" s="33"/>
      <c r="U64" s="65"/>
      <c r="V64" s="16"/>
      <c r="W64" s="65"/>
      <c r="X64" s="65"/>
      <c r="Y64" s="65"/>
      <c r="Z64" s="16"/>
      <c r="AA64" s="65"/>
      <c r="AB64" s="65"/>
      <c r="AC64" s="65"/>
      <c r="AD64" s="16"/>
      <c r="AE64" s="33"/>
      <c r="AF64" s="65"/>
      <c r="AG64" s="65"/>
      <c r="AH64" s="65"/>
      <c r="AI64" s="65"/>
      <c r="AJ64" s="66"/>
      <c r="AK64" s="67"/>
      <c r="AL64" s="67"/>
      <c r="AM64" s="68"/>
      <c r="AN64" s="68"/>
      <c r="AO64" s="1"/>
      <c r="AP64" s="1"/>
      <c r="AQ64" s="1"/>
      <c r="AR64" s="1"/>
    </row>
    <row r="65" spans="1:44" ht="15" customHeight="1" x14ac:dyDescent="0.25">
      <c r="A65" s="1" t="s">
        <v>100</v>
      </c>
      <c r="C65" s="1" t="s">
        <v>38</v>
      </c>
      <c r="E65" s="2" t="s">
        <v>6</v>
      </c>
      <c r="F65" s="3">
        <v>3.8</v>
      </c>
      <c r="G65" s="3">
        <v>2.4</v>
      </c>
      <c r="H65" s="3">
        <v>0.5</v>
      </c>
      <c r="J65" s="3">
        <v>0.75</v>
      </c>
      <c r="K65" s="3">
        <v>0.25</v>
      </c>
      <c r="L65" s="3">
        <v>0.3</v>
      </c>
      <c r="M65" s="3">
        <v>1.1000000000000001</v>
      </c>
      <c r="N65" s="3">
        <v>3.4</v>
      </c>
      <c r="O65" s="4">
        <v>3.4</v>
      </c>
      <c r="P65" s="4">
        <f t="shared" ref="P65:P66" si="85">+G65+H65+J65+K65+L65+M65+F65</f>
        <v>9.1000000000000014</v>
      </c>
      <c r="Q65" s="65">
        <f t="shared" ref="Q65:Q66" si="86">+P65+O65</f>
        <v>12.500000000000002</v>
      </c>
      <c r="R65" s="65">
        <v>1.4</v>
      </c>
      <c r="S65" s="65">
        <v>1.8</v>
      </c>
      <c r="T65" s="33"/>
      <c r="U65" s="65">
        <f t="shared" ref="U65:U66" si="87">+S65+R65</f>
        <v>3.2</v>
      </c>
      <c r="V65" s="16"/>
      <c r="W65" s="65">
        <v>0</v>
      </c>
      <c r="X65" s="65">
        <v>0</v>
      </c>
      <c r="Y65" s="65">
        <f t="shared" ref="Y65:Y66" si="88">+W65+X65</f>
        <v>0</v>
      </c>
      <c r="Z65" s="16"/>
      <c r="AA65" s="65">
        <v>3.8</v>
      </c>
      <c r="AB65" s="65">
        <v>29.83</v>
      </c>
      <c r="AC65" s="65">
        <f t="shared" ref="AC65:AC66" si="89">+AA65+AB65</f>
        <v>33.629999999999995</v>
      </c>
      <c r="AD65" s="16" t="s">
        <v>6</v>
      </c>
      <c r="AE65" s="33"/>
      <c r="AF65" s="65">
        <v>4.4000000000000004</v>
      </c>
      <c r="AG65" s="65">
        <v>2.6</v>
      </c>
      <c r="AH65" s="65">
        <v>0</v>
      </c>
      <c r="AI65" s="65">
        <v>1.4</v>
      </c>
      <c r="AJ65" s="66">
        <f t="shared" ref="AJ65:AJ66" si="90">+AI65+AH65+AG65+AF65+AC65+Y65+U65+Q65</f>
        <v>57.73</v>
      </c>
      <c r="AK65" s="67">
        <v>0.33765299999999998</v>
      </c>
      <c r="AL65" s="67">
        <v>0.26118799999999998</v>
      </c>
      <c r="AM65" s="68">
        <f t="shared" ref="AM65:AM66" si="91">+AJ65-(AJ65*AK65)</f>
        <v>38.237292310000001</v>
      </c>
      <c r="AN65" s="68">
        <f t="shared" ref="AN65:AN66" si="92">+AJ65-(AJ65*AL65)</f>
        <v>42.651616759999996</v>
      </c>
      <c r="AO65" s="1">
        <v>8.9209999999999998E-2</v>
      </c>
      <c r="AP65" s="1">
        <v>8.8315000000000005E-2</v>
      </c>
      <c r="AQ65" s="1">
        <v>2.2301999999999999E-2</v>
      </c>
      <c r="AR65" s="1">
        <v>2.2078E-2</v>
      </c>
    </row>
    <row r="66" spans="1:44" ht="15" customHeight="1" x14ac:dyDescent="0.25">
      <c r="A66" s="17" t="s">
        <v>101</v>
      </c>
      <c r="B66" s="18"/>
      <c r="C66" s="17" t="s">
        <v>48</v>
      </c>
      <c r="D66" s="18"/>
      <c r="E66" s="19" t="s">
        <v>6</v>
      </c>
      <c r="F66" s="20">
        <v>3.8</v>
      </c>
      <c r="G66" s="20">
        <v>2.4</v>
      </c>
      <c r="H66" s="20">
        <v>0.5</v>
      </c>
      <c r="I66" s="18"/>
      <c r="J66" s="20">
        <v>0.75</v>
      </c>
      <c r="K66" s="20">
        <v>0.25</v>
      </c>
      <c r="L66" s="20">
        <v>0.3</v>
      </c>
      <c r="M66" s="20">
        <v>1.1000000000000001</v>
      </c>
      <c r="N66" s="20">
        <v>3.4</v>
      </c>
      <c r="O66" s="21">
        <v>3.4</v>
      </c>
      <c r="P66" s="21">
        <f t="shared" si="85"/>
        <v>9.1000000000000014</v>
      </c>
      <c r="Q66" s="69">
        <f t="shared" si="86"/>
        <v>12.500000000000002</v>
      </c>
      <c r="R66" s="69">
        <v>1.4</v>
      </c>
      <c r="S66" s="69">
        <v>1.8</v>
      </c>
      <c r="T66" s="70"/>
      <c r="U66" s="69">
        <f t="shared" si="87"/>
        <v>3.2</v>
      </c>
      <c r="V66" s="71"/>
      <c r="W66" s="69">
        <v>0</v>
      </c>
      <c r="X66" s="69">
        <v>0</v>
      </c>
      <c r="Y66" s="69">
        <f t="shared" si="88"/>
        <v>0</v>
      </c>
      <c r="Z66" s="71"/>
      <c r="AA66" s="69">
        <v>5</v>
      </c>
      <c r="AB66" s="69">
        <v>24.88</v>
      </c>
      <c r="AC66" s="69">
        <f t="shared" si="89"/>
        <v>29.88</v>
      </c>
      <c r="AD66" s="71" t="s">
        <v>6</v>
      </c>
      <c r="AE66" s="70"/>
      <c r="AF66" s="69">
        <v>4.4000000000000004</v>
      </c>
      <c r="AG66" s="69">
        <v>4.4000000000000004</v>
      </c>
      <c r="AH66" s="69">
        <v>1</v>
      </c>
      <c r="AI66" s="69">
        <v>1.4</v>
      </c>
      <c r="AJ66" s="72">
        <f t="shared" si="90"/>
        <v>56.78</v>
      </c>
      <c r="AK66" s="73">
        <v>0.29435800000000001</v>
      </c>
      <c r="AL66" s="73">
        <v>0.203371</v>
      </c>
      <c r="AM66" s="74">
        <f t="shared" si="91"/>
        <v>40.066352760000001</v>
      </c>
      <c r="AN66" s="74">
        <f t="shared" si="92"/>
        <v>45.23259462</v>
      </c>
      <c r="AO66" s="1">
        <v>8.9092000000000005E-2</v>
      </c>
      <c r="AP66" s="1">
        <v>8.8222999999999996E-2</v>
      </c>
      <c r="AQ66" s="1">
        <v>2.2273000000000001E-2</v>
      </c>
      <c r="AR66" s="1">
        <v>2.2055000000000002E-2</v>
      </c>
    </row>
    <row r="67" spans="1:44" ht="15" customHeight="1" x14ac:dyDescent="0.25">
      <c r="A67" s="1"/>
      <c r="C67" s="16" t="s">
        <v>102</v>
      </c>
      <c r="E67" s="2"/>
      <c r="F67" s="3"/>
      <c r="G67" s="3"/>
      <c r="H67" s="3"/>
      <c r="J67" s="3"/>
      <c r="K67" s="3"/>
      <c r="L67" s="3"/>
      <c r="M67" s="3"/>
      <c r="N67" s="3"/>
      <c r="O67" s="4"/>
      <c r="P67" s="4"/>
      <c r="Q67" s="65"/>
      <c r="R67" s="65"/>
      <c r="S67" s="65"/>
      <c r="T67" s="33"/>
      <c r="U67" s="65"/>
      <c r="V67" s="16"/>
      <c r="W67" s="65"/>
      <c r="X67" s="65"/>
      <c r="Y67" s="65"/>
      <c r="Z67" s="16"/>
      <c r="AA67" s="65"/>
      <c r="AB67" s="65"/>
      <c r="AC67" s="65"/>
      <c r="AD67" s="16"/>
      <c r="AE67" s="33"/>
      <c r="AF67" s="65"/>
      <c r="AG67" s="65"/>
      <c r="AH67" s="65"/>
      <c r="AI67" s="65"/>
      <c r="AJ67" s="66"/>
      <c r="AK67" s="67"/>
      <c r="AL67" s="67"/>
      <c r="AM67" s="68"/>
      <c r="AN67" s="68"/>
      <c r="AO67" s="1"/>
      <c r="AP67" s="1"/>
      <c r="AQ67" s="1"/>
      <c r="AR67" s="1"/>
    </row>
    <row r="68" spans="1:44" ht="15" customHeight="1" x14ac:dyDescent="0.25">
      <c r="A68" s="1" t="s">
        <v>103</v>
      </c>
      <c r="C68" s="1" t="s">
        <v>38</v>
      </c>
      <c r="E68" s="2" t="s">
        <v>6</v>
      </c>
      <c r="F68" s="3">
        <v>3.8</v>
      </c>
      <c r="G68" s="3">
        <v>2.4</v>
      </c>
      <c r="H68" s="3">
        <v>0.5</v>
      </c>
      <c r="J68" s="3">
        <v>0.75</v>
      </c>
      <c r="K68" s="3">
        <v>0.25</v>
      </c>
      <c r="L68" s="3">
        <v>0.3</v>
      </c>
      <c r="M68" s="3">
        <v>1.1000000000000001</v>
      </c>
      <c r="N68" s="3">
        <v>3.4</v>
      </c>
      <c r="O68" s="4">
        <v>3.4</v>
      </c>
      <c r="P68" s="4">
        <f>+G68+H68+J68+K68+L68+M68+F68</f>
        <v>9.1000000000000014</v>
      </c>
      <c r="Q68" s="65">
        <f>+P68+O68</f>
        <v>12.500000000000002</v>
      </c>
      <c r="R68" s="65">
        <v>1.4</v>
      </c>
      <c r="S68" s="65">
        <v>1.5</v>
      </c>
      <c r="T68" s="33"/>
      <c r="U68" s="65">
        <f>+S68+R68</f>
        <v>2.9</v>
      </c>
      <c r="V68" s="16"/>
      <c r="W68" s="65">
        <v>0</v>
      </c>
      <c r="X68" s="65">
        <v>0</v>
      </c>
      <c r="Y68" s="65">
        <f>+W68+X68</f>
        <v>0</v>
      </c>
      <c r="Z68" s="16"/>
      <c r="AA68" s="65">
        <v>3.8</v>
      </c>
      <c r="AB68" s="65">
        <v>29.83</v>
      </c>
      <c r="AC68" s="65">
        <f>+AA68+AB68</f>
        <v>33.629999999999995</v>
      </c>
      <c r="AD68" s="16" t="s">
        <v>6</v>
      </c>
      <c r="AE68" s="33"/>
      <c r="AF68" s="65">
        <v>8</v>
      </c>
      <c r="AG68" s="65">
        <v>2.6</v>
      </c>
      <c r="AH68" s="65">
        <v>0</v>
      </c>
      <c r="AI68" s="65">
        <v>1.4</v>
      </c>
      <c r="AJ68" s="66">
        <f>+AI68+AH68+AG68+AF68+AC68+Y68+U68+Q68</f>
        <v>61.029999999999994</v>
      </c>
      <c r="AK68" s="67">
        <v>0.33079799999999998</v>
      </c>
      <c r="AL68" s="67">
        <v>0.246478</v>
      </c>
      <c r="AM68" s="68">
        <f>+AJ68-(AJ68*AK68)</f>
        <v>40.841398059999996</v>
      </c>
      <c r="AN68" s="68">
        <f>+AJ68-(AJ68*AL68)</f>
        <v>45.987447659999994</v>
      </c>
      <c r="AO68" s="1">
        <v>8.1369999999999998E-2</v>
      </c>
      <c r="AP68" s="1">
        <v>7.7343999999999996E-2</v>
      </c>
      <c r="AQ68" s="1">
        <v>2.0341999999999999E-2</v>
      </c>
      <c r="AR68" s="1">
        <v>1.9335999999999999E-2</v>
      </c>
    </row>
    <row r="69" spans="1:44" ht="15" customHeight="1" x14ac:dyDescent="0.25">
      <c r="A69" s="1" t="s">
        <v>104</v>
      </c>
      <c r="C69" s="1" t="s">
        <v>43</v>
      </c>
      <c r="E69" s="2" t="s">
        <v>6</v>
      </c>
      <c r="F69" s="3">
        <v>3.8</v>
      </c>
      <c r="G69" s="3">
        <v>2.4</v>
      </c>
      <c r="H69" s="3">
        <v>0.5</v>
      </c>
      <c r="J69" s="3">
        <v>0.75</v>
      </c>
      <c r="K69" s="3">
        <v>0.25</v>
      </c>
      <c r="L69" s="3">
        <v>0.3</v>
      </c>
      <c r="M69" s="3">
        <v>1.1000000000000001</v>
      </c>
      <c r="N69" s="3">
        <v>3.4</v>
      </c>
      <c r="O69" s="4">
        <v>3.4</v>
      </c>
      <c r="P69" s="4">
        <f>+G69+H69+J69+K69+L69+M69+F69</f>
        <v>9.1000000000000014</v>
      </c>
      <c r="Q69" s="65">
        <f>+P69+O69</f>
        <v>12.500000000000002</v>
      </c>
      <c r="R69" s="65">
        <v>1.4</v>
      </c>
      <c r="S69" s="65">
        <v>1.5</v>
      </c>
      <c r="T69" s="33"/>
      <c r="U69" s="65">
        <f>+S69+R69</f>
        <v>2.9</v>
      </c>
      <c r="V69" s="16"/>
      <c r="W69" s="65">
        <v>0</v>
      </c>
      <c r="X69" s="65">
        <v>0</v>
      </c>
      <c r="Y69" s="65">
        <f>+W69+X69</f>
        <v>0</v>
      </c>
      <c r="Z69" s="16"/>
      <c r="AA69" s="65">
        <v>4.7</v>
      </c>
      <c r="AB69" s="65">
        <v>60.96</v>
      </c>
      <c r="AC69" s="65">
        <f>+AA69+AB69</f>
        <v>65.66</v>
      </c>
      <c r="AD69" s="16" t="s">
        <v>39</v>
      </c>
      <c r="AE69" s="33"/>
      <c r="AF69" s="65">
        <v>8</v>
      </c>
      <c r="AG69" s="65">
        <v>2.6</v>
      </c>
      <c r="AH69" s="65">
        <v>1.5</v>
      </c>
      <c r="AI69" s="65">
        <v>1.4</v>
      </c>
      <c r="AJ69" s="66">
        <f>+AI69+AH69+AG69+AF69+AC69+Y69+U69+Q69</f>
        <v>94.56</v>
      </c>
      <c r="AK69" s="67">
        <v>0.44783499999999998</v>
      </c>
      <c r="AL69" s="67">
        <v>0.241616</v>
      </c>
      <c r="AM69" s="68">
        <f>+AJ69-(AJ69*AK69)</f>
        <v>52.212722400000004</v>
      </c>
      <c r="AN69" s="68">
        <f>+AJ69-(AJ69*AL69)</f>
        <v>71.712791039999999</v>
      </c>
      <c r="AO69" s="1">
        <v>7.0517999999999997E-2</v>
      </c>
      <c r="AP69" s="1">
        <v>7.4277999999999997E-2</v>
      </c>
      <c r="AQ69" s="1">
        <v>1.7628999999999999E-2</v>
      </c>
      <c r="AR69" s="1">
        <v>1.8568999999999999E-2</v>
      </c>
    </row>
    <row r="70" spans="1:44" ht="15" customHeight="1" x14ac:dyDescent="0.25">
      <c r="A70" s="1" t="s">
        <v>105</v>
      </c>
      <c r="C70" s="1" t="s">
        <v>48</v>
      </c>
      <c r="E70" s="2" t="s">
        <v>6</v>
      </c>
      <c r="F70" s="3">
        <v>3.8</v>
      </c>
      <c r="G70" s="3">
        <v>2.4</v>
      </c>
      <c r="H70" s="3">
        <v>0.5</v>
      </c>
      <c r="J70" s="3">
        <v>0.75</v>
      </c>
      <c r="K70" s="3">
        <v>0.25</v>
      </c>
      <c r="L70" s="3">
        <v>0.3</v>
      </c>
      <c r="M70" s="3">
        <v>1.1000000000000001</v>
      </c>
      <c r="N70" s="3">
        <v>3.4</v>
      </c>
      <c r="O70" s="4">
        <v>3.4</v>
      </c>
      <c r="P70" s="4">
        <f>+G70+H70+J70+K70+L70+M70+F70</f>
        <v>9.1000000000000014</v>
      </c>
      <c r="Q70" s="65">
        <f>+P70+O70</f>
        <v>12.500000000000002</v>
      </c>
      <c r="R70" s="65">
        <v>1.4</v>
      </c>
      <c r="S70" s="65">
        <v>1.5</v>
      </c>
      <c r="T70" s="33"/>
      <c r="U70" s="65">
        <f>+S70+R70</f>
        <v>2.9</v>
      </c>
      <c r="V70" s="16"/>
      <c r="W70" s="65">
        <v>0</v>
      </c>
      <c r="X70" s="65">
        <v>0</v>
      </c>
      <c r="Y70" s="65">
        <f>+W70+X70</f>
        <v>0</v>
      </c>
      <c r="Z70" s="16"/>
      <c r="AA70" s="65">
        <v>5</v>
      </c>
      <c r="AB70" s="65">
        <v>24.88</v>
      </c>
      <c r="AC70" s="65">
        <f>+AA70+AB70</f>
        <v>29.88</v>
      </c>
      <c r="AD70" s="16" t="s">
        <v>6</v>
      </c>
      <c r="AE70" s="33"/>
      <c r="AF70" s="65">
        <v>8</v>
      </c>
      <c r="AG70" s="65">
        <v>4.4000000000000004</v>
      </c>
      <c r="AH70" s="65">
        <v>1</v>
      </c>
      <c r="AI70" s="65">
        <v>1.4</v>
      </c>
      <c r="AJ70" s="66">
        <f>+AI70+AH70+AG70+AF70+AC70+Y70+U70+Q70</f>
        <v>60.08</v>
      </c>
      <c r="AK70" s="67">
        <v>0.28977199999999997</v>
      </c>
      <c r="AL70" s="67">
        <v>0.191604</v>
      </c>
      <c r="AM70" s="68">
        <f>+AJ70-(AJ70*AK70)</f>
        <v>42.670498240000001</v>
      </c>
      <c r="AN70" s="68">
        <f>+AJ70-(AJ70*AL70)</f>
        <v>48.568431679999996</v>
      </c>
      <c r="AO70" s="1">
        <v>8.1595000000000001E-2</v>
      </c>
      <c r="AP70" s="1">
        <v>7.7840999999999994E-2</v>
      </c>
      <c r="AQ70" s="1">
        <v>2.0397999999999999E-2</v>
      </c>
      <c r="AR70" s="1">
        <v>1.9460000000000002E-2</v>
      </c>
    </row>
    <row r="71" spans="1:44" ht="15" customHeight="1" x14ac:dyDescent="0.25">
      <c r="A71" s="1" t="s">
        <v>112</v>
      </c>
      <c r="C71" s="15" t="s">
        <v>140</v>
      </c>
      <c r="E71" s="2" t="s">
        <v>6</v>
      </c>
      <c r="F71" s="3">
        <v>3.8</v>
      </c>
      <c r="G71" s="3">
        <v>2.4</v>
      </c>
      <c r="H71" s="3">
        <v>0.5</v>
      </c>
      <c r="J71" s="3">
        <v>0.75</v>
      </c>
      <c r="K71" s="3">
        <v>0.25</v>
      </c>
      <c r="L71" s="3">
        <v>0.3</v>
      </c>
      <c r="M71" s="3">
        <v>1.1000000000000001</v>
      </c>
      <c r="N71" s="3">
        <v>3.4</v>
      </c>
      <c r="O71" s="4">
        <v>3.4</v>
      </c>
      <c r="P71" s="4">
        <f t="shared" ref="P71:P72" si="93">+G71+H71+J71+K71+L71+M71+F71</f>
        <v>9.1000000000000014</v>
      </c>
      <c r="Q71" s="65">
        <f t="shared" ref="Q71:Q72" si="94">+P71+O71</f>
        <v>12.500000000000002</v>
      </c>
      <c r="R71" s="65">
        <v>1.4</v>
      </c>
      <c r="S71" s="65">
        <v>1.5</v>
      </c>
      <c r="T71" s="33"/>
      <c r="U71" s="65">
        <f t="shared" ref="U71:U72" si="95">+S71+R71</f>
        <v>2.9</v>
      </c>
      <c r="V71" s="16"/>
      <c r="W71" s="65">
        <v>0</v>
      </c>
      <c r="X71" s="65">
        <v>0</v>
      </c>
      <c r="Y71" s="65">
        <f t="shared" ref="Y71:Y72" si="96">+W71+X71</f>
        <v>0</v>
      </c>
      <c r="Z71" s="16"/>
      <c r="AA71" s="65">
        <v>5</v>
      </c>
      <c r="AB71" s="65">
        <v>24.88</v>
      </c>
      <c r="AC71" s="65">
        <f t="shared" ref="AC71:AC72" si="97">+AA71+AB71</f>
        <v>29.88</v>
      </c>
      <c r="AD71" s="16" t="s">
        <v>6</v>
      </c>
      <c r="AE71" s="33"/>
      <c r="AF71" s="65">
        <v>12.8</v>
      </c>
      <c r="AG71" s="65">
        <v>4.4000000000000004</v>
      </c>
      <c r="AH71" s="65">
        <v>1</v>
      </c>
      <c r="AI71" s="65">
        <v>1.4</v>
      </c>
      <c r="AJ71" s="66">
        <f t="shared" ref="AJ71:AJ72" si="98">+AI71+AH71+AG71+AF71+AC71+Y71+U71+Q71</f>
        <v>64.88000000000001</v>
      </c>
      <c r="AK71" s="67">
        <v>0.334648</v>
      </c>
      <c r="AL71" s="67">
        <v>0.25637500000000002</v>
      </c>
      <c r="AM71" s="68">
        <f t="shared" ref="AM71:AM72" si="99">+AJ71-(AJ71*AK71)</f>
        <v>43.168037760000004</v>
      </c>
      <c r="AN71" s="68">
        <f t="shared" ref="AN71:AN72" si="100">+AJ71-(AJ71*AL71)</f>
        <v>48.246390000000005</v>
      </c>
      <c r="AO71" s="1">
        <v>8.7706000000000006E-2</v>
      </c>
      <c r="AP71" s="1">
        <v>8.7496000000000004E-2</v>
      </c>
      <c r="AQ71" s="1">
        <v>2.1926000000000001E-2</v>
      </c>
      <c r="AR71" s="1">
        <v>2.1874000000000001E-2</v>
      </c>
    </row>
    <row r="72" spans="1:44" ht="15" customHeight="1" x14ac:dyDescent="0.25">
      <c r="A72" s="17" t="s">
        <v>113</v>
      </c>
      <c r="B72" s="18"/>
      <c r="C72" s="22" t="s">
        <v>141</v>
      </c>
      <c r="D72" s="18"/>
      <c r="E72" s="19" t="s">
        <v>6</v>
      </c>
      <c r="F72" s="20">
        <v>3.8</v>
      </c>
      <c r="G72" s="20">
        <v>2.4</v>
      </c>
      <c r="H72" s="20">
        <v>0.5</v>
      </c>
      <c r="I72" s="18"/>
      <c r="J72" s="20">
        <v>0.75</v>
      </c>
      <c r="K72" s="20">
        <v>0.25</v>
      </c>
      <c r="L72" s="20">
        <v>0.3</v>
      </c>
      <c r="M72" s="20">
        <v>1.1000000000000001</v>
      </c>
      <c r="N72" s="20">
        <v>3.4</v>
      </c>
      <c r="O72" s="21">
        <v>3.4</v>
      </c>
      <c r="P72" s="21">
        <f t="shared" si="93"/>
        <v>9.1000000000000014</v>
      </c>
      <c r="Q72" s="69">
        <f t="shared" si="94"/>
        <v>12.500000000000002</v>
      </c>
      <c r="R72" s="69">
        <v>1.4</v>
      </c>
      <c r="S72" s="69">
        <v>1.5</v>
      </c>
      <c r="T72" s="70"/>
      <c r="U72" s="69">
        <f t="shared" si="95"/>
        <v>2.9</v>
      </c>
      <c r="V72" s="71"/>
      <c r="W72" s="69">
        <v>0</v>
      </c>
      <c r="X72" s="69">
        <v>0</v>
      </c>
      <c r="Y72" s="69">
        <f t="shared" si="96"/>
        <v>0</v>
      </c>
      <c r="Z72" s="71"/>
      <c r="AA72" s="69">
        <v>4.7</v>
      </c>
      <c r="AB72" s="69">
        <v>60.96</v>
      </c>
      <c r="AC72" s="69">
        <f t="shared" si="97"/>
        <v>65.66</v>
      </c>
      <c r="AD72" s="71" t="s">
        <v>39</v>
      </c>
      <c r="AE72" s="70"/>
      <c r="AF72" s="69">
        <v>12.8</v>
      </c>
      <c r="AG72" s="69">
        <v>2.6</v>
      </c>
      <c r="AH72" s="69">
        <v>1.5</v>
      </c>
      <c r="AI72" s="69">
        <v>1.4</v>
      </c>
      <c r="AJ72" s="72">
        <f t="shared" si="98"/>
        <v>99.36</v>
      </c>
      <c r="AK72" s="73">
        <v>0.46950199999999997</v>
      </c>
      <c r="AL72" s="73">
        <v>0.28149400000000002</v>
      </c>
      <c r="AM72" s="74">
        <f t="shared" si="99"/>
        <v>52.710281280000004</v>
      </c>
      <c r="AN72" s="74">
        <f t="shared" si="100"/>
        <v>71.390756159999995</v>
      </c>
      <c r="AO72" s="1">
        <v>7.5628000000000001E-2</v>
      </c>
      <c r="AP72" s="1">
        <v>8.0786999999999998E-2</v>
      </c>
      <c r="AQ72" s="1">
        <v>1.8907E-2</v>
      </c>
      <c r="AR72" s="1">
        <v>2.0195999999999999E-2</v>
      </c>
    </row>
    <row r="73" spans="1:44" ht="5.25" customHeight="1" x14ac:dyDescent="0.25"/>
    <row r="74" spans="1:44" ht="17.25" x14ac:dyDescent="0.3">
      <c r="A74" s="55" t="s">
        <v>151</v>
      </c>
    </row>
    <row r="75" spans="1:44" ht="17.25" x14ac:dyDescent="0.3">
      <c r="A75" s="55" t="s">
        <v>152</v>
      </c>
    </row>
    <row r="76" spans="1:44" ht="17.25" x14ac:dyDescent="0.3">
      <c r="A76" s="55" t="s">
        <v>153</v>
      </c>
    </row>
    <row r="77" spans="1:44" ht="12.75" customHeight="1" x14ac:dyDescent="0.25"/>
    <row r="78" spans="1:44" ht="18.75" x14ac:dyDescent="0.3">
      <c r="A78" s="54" t="s">
        <v>154</v>
      </c>
    </row>
    <row r="79" spans="1:44" ht="6" customHeight="1" x14ac:dyDescent="0.25"/>
    <row r="80" spans="1:44" ht="28.5" x14ac:dyDescent="0.55000000000000004">
      <c r="A80" s="56" t="s">
        <v>155</v>
      </c>
    </row>
    <row r="81" spans="1:1" ht="6.75" customHeight="1" x14ac:dyDescent="0.25"/>
    <row r="82" spans="1:1" ht="21" x14ac:dyDescent="0.35">
      <c r="A82" s="53" t="s">
        <v>156</v>
      </c>
    </row>
  </sheetData>
  <pageMargins left="0.25" right="0.25" top="0.25" bottom="0.25" header="0.25" footer="0.25"/>
  <pageSetup scale="58" fitToHeight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2039F-D3F8-47D5-97C9-36CCC59BC010}">
  <sheetPr>
    <pageSetUpPr fitToPage="1"/>
  </sheetPr>
  <dimension ref="A1:AS56"/>
  <sheetViews>
    <sheetView topLeftCell="F35" workbookViewId="0">
      <selection activeCell="AJ55" sqref="AJ55"/>
    </sheetView>
  </sheetViews>
  <sheetFormatPr defaultRowHeight="15" x14ac:dyDescent="0.25"/>
  <cols>
    <col min="1" max="1" width="20" style="23" customWidth="1"/>
    <col min="2" max="2" width="5.42578125" style="23" customWidth="1"/>
    <col min="3" max="3" width="2" style="23" customWidth="1"/>
    <col min="4" max="4" width="16.7109375" style="23" customWidth="1"/>
    <col min="5" max="5" width="0.42578125" style="23" customWidth="1"/>
    <col min="6" max="7" width="6.7109375" style="23" customWidth="1"/>
    <col min="8" max="8" width="3.5703125" style="23" customWidth="1"/>
    <col min="9" max="9" width="3.140625" style="23" customWidth="1"/>
    <col min="10" max="15" width="6.7109375" style="23" customWidth="1"/>
    <col min="16" max="17" width="7.5703125" style="23" customWidth="1"/>
    <col min="18" max="18" width="6.7109375" style="23" customWidth="1"/>
    <col min="19" max="19" width="3.28515625" style="23" customWidth="1"/>
    <col min="20" max="20" width="4.5703125" style="23" customWidth="1"/>
    <col min="21" max="21" width="7.140625" style="23" customWidth="1"/>
    <col min="22" max="22" width="1.7109375" style="23" customWidth="1"/>
    <col min="23" max="23" width="6.7109375" style="23" customWidth="1"/>
    <col min="24" max="24" width="7.7109375" style="23" customWidth="1"/>
    <col min="25" max="25" width="7.42578125" style="23" customWidth="1"/>
    <col min="26" max="27" width="1.85546875" style="23" customWidth="1"/>
    <col min="28" max="28" width="4.85546875" style="23" customWidth="1"/>
    <col min="29" max="29" width="8" style="23" customWidth="1"/>
    <col min="30" max="30" width="7.42578125" style="23" customWidth="1"/>
    <col min="31" max="31" width="0.28515625" style="23" customWidth="1"/>
    <col min="32" max="32" width="1.7109375" style="23" customWidth="1"/>
    <col min="33" max="36" width="6.7109375" style="23" customWidth="1"/>
    <col min="37" max="37" width="9.42578125" style="23" customWidth="1"/>
    <col min="38" max="45" width="13.7109375" style="23" customWidth="1"/>
    <col min="46" max="46" width="54" style="23" customWidth="1"/>
    <col min="47" max="16384" width="9.140625" style="23"/>
  </cols>
  <sheetData>
    <row r="1" spans="1:45" ht="18" customHeight="1" x14ac:dyDescent="0.25">
      <c r="A1" s="85" t="s">
        <v>0</v>
      </c>
      <c r="B1" s="76"/>
      <c r="C1" s="76"/>
      <c r="I1" s="86" t="s">
        <v>1</v>
      </c>
      <c r="J1" s="76"/>
      <c r="K1" s="76"/>
      <c r="L1" s="76"/>
      <c r="M1" s="76"/>
      <c r="N1" s="76"/>
      <c r="O1" s="76"/>
      <c r="P1" s="76"/>
      <c r="Q1" s="76"/>
      <c r="R1" s="76"/>
      <c r="S1" s="76"/>
      <c r="AB1" s="87" t="s">
        <v>2</v>
      </c>
      <c r="AC1" s="76"/>
      <c r="AD1" s="76"/>
      <c r="AE1" s="76"/>
    </row>
    <row r="2" spans="1:45" x14ac:dyDescent="0.25">
      <c r="A2" s="85" t="s">
        <v>3</v>
      </c>
      <c r="B2" s="76"/>
      <c r="C2" s="76"/>
      <c r="AB2" s="88">
        <v>46027.621452488398</v>
      </c>
      <c r="AC2" s="76"/>
      <c r="AD2" s="76"/>
      <c r="AE2" s="76"/>
    </row>
    <row r="3" spans="1:45" x14ac:dyDescent="0.25">
      <c r="A3" s="76"/>
      <c r="B3" s="76"/>
      <c r="C3" s="76"/>
      <c r="I3" s="89" t="s">
        <v>4</v>
      </c>
      <c r="J3" s="76"/>
      <c r="K3" s="76"/>
      <c r="L3" s="76"/>
      <c r="M3" s="76"/>
      <c r="N3" s="76"/>
      <c r="O3" s="76"/>
      <c r="P3" s="76"/>
      <c r="Q3" s="76"/>
      <c r="R3" s="76"/>
      <c r="S3" s="76"/>
      <c r="AB3" s="76"/>
      <c r="AC3" s="76"/>
      <c r="AD3" s="76"/>
      <c r="AE3" s="76"/>
    </row>
    <row r="4" spans="1:45" x14ac:dyDescent="0.25"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</row>
    <row r="5" spans="1:45" x14ac:dyDescent="0.25"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AB5" s="87" t="s">
        <v>5</v>
      </c>
      <c r="AC5" s="76"/>
      <c r="AD5" s="76"/>
      <c r="AE5" s="76"/>
    </row>
    <row r="6" spans="1:45" x14ac:dyDescent="0.25">
      <c r="AB6" s="76"/>
      <c r="AC6" s="76"/>
      <c r="AD6" s="76"/>
      <c r="AE6" s="76"/>
    </row>
    <row r="7" spans="1:45" ht="2.4500000000000002" customHeight="1" x14ac:dyDescent="0.25"/>
    <row r="8" spans="1:45" ht="3" customHeight="1" x14ac:dyDescent="0.25"/>
    <row r="9" spans="1:45" x14ac:dyDescent="0.25">
      <c r="A9" s="84" t="s">
        <v>6</v>
      </c>
      <c r="B9" s="76"/>
      <c r="C9" s="76"/>
      <c r="D9" s="76"/>
      <c r="E9" s="79" t="s">
        <v>7</v>
      </c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1"/>
      <c r="R9" s="79" t="s">
        <v>8</v>
      </c>
      <c r="S9" s="80"/>
      <c r="T9" s="80"/>
      <c r="U9" s="80"/>
      <c r="V9" s="81"/>
      <c r="W9" s="79" t="s">
        <v>9</v>
      </c>
      <c r="X9" s="80"/>
      <c r="Y9" s="80"/>
      <c r="Z9" s="81"/>
      <c r="AA9" s="79" t="s">
        <v>10</v>
      </c>
      <c r="AB9" s="80"/>
      <c r="AC9" s="80"/>
      <c r="AD9" s="80"/>
      <c r="AE9" s="80"/>
      <c r="AF9" s="81"/>
      <c r="AG9" s="79" t="s">
        <v>11</v>
      </c>
      <c r="AH9" s="80"/>
      <c r="AI9" s="80"/>
      <c r="AJ9" s="81"/>
      <c r="AK9" s="24" t="s">
        <v>12</v>
      </c>
      <c r="AL9" s="24" t="s">
        <v>13</v>
      </c>
      <c r="AM9" s="24" t="s">
        <v>14</v>
      </c>
      <c r="AN9" s="24" t="s">
        <v>13</v>
      </c>
      <c r="AO9" s="24" t="s">
        <v>14</v>
      </c>
      <c r="AP9" s="24" t="s">
        <v>13</v>
      </c>
      <c r="AQ9" s="24" t="s">
        <v>14</v>
      </c>
      <c r="AR9" s="24" t="s">
        <v>13</v>
      </c>
      <c r="AS9" s="24" t="s">
        <v>14</v>
      </c>
    </row>
    <row r="10" spans="1:45" ht="52.5" x14ac:dyDescent="0.25">
      <c r="A10" s="82" t="s">
        <v>15</v>
      </c>
      <c r="B10" s="80"/>
      <c r="C10" s="80"/>
      <c r="D10" s="81"/>
      <c r="E10" s="25" t="s">
        <v>6</v>
      </c>
      <c r="F10" s="26" t="s">
        <v>16</v>
      </c>
      <c r="G10" s="27" t="s">
        <v>17</v>
      </c>
      <c r="H10" s="83" t="s">
        <v>18</v>
      </c>
      <c r="I10" s="81"/>
      <c r="J10" s="27" t="s">
        <v>19</v>
      </c>
      <c r="K10" s="27" t="s">
        <v>20</v>
      </c>
      <c r="L10" s="27" t="s">
        <v>21</v>
      </c>
      <c r="M10" s="27" t="s">
        <v>22</v>
      </c>
      <c r="N10" s="27" t="s">
        <v>23</v>
      </c>
      <c r="O10" s="12" t="s">
        <v>24</v>
      </c>
      <c r="P10" s="12" t="s">
        <v>25</v>
      </c>
      <c r="Q10" s="12" t="s">
        <v>26</v>
      </c>
      <c r="R10" s="12" t="s">
        <v>24</v>
      </c>
      <c r="S10" s="79" t="s">
        <v>25</v>
      </c>
      <c r="T10" s="81"/>
      <c r="U10" s="79" t="s">
        <v>26</v>
      </c>
      <c r="V10" s="81"/>
      <c r="W10" s="12" t="s">
        <v>24</v>
      </c>
      <c r="X10" s="12" t="s">
        <v>25</v>
      </c>
      <c r="Y10" s="79" t="s">
        <v>26</v>
      </c>
      <c r="Z10" s="81"/>
      <c r="AA10" s="79" t="s">
        <v>24</v>
      </c>
      <c r="AB10" s="81"/>
      <c r="AC10" s="12" t="s">
        <v>25</v>
      </c>
      <c r="AD10" s="79" t="s">
        <v>26</v>
      </c>
      <c r="AE10" s="80"/>
      <c r="AF10" s="81"/>
      <c r="AG10" s="13" t="s">
        <v>27</v>
      </c>
      <c r="AH10" s="12" t="s">
        <v>28</v>
      </c>
      <c r="AI10" s="12" t="s">
        <v>29</v>
      </c>
      <c r="AJ10" s="12" t="s">
        <v>30</v>
      </c>
      <c r="AK10" s="28" t="s">
        <v>31</v>
      </c>
      <c r="AL10" s="28" t="s">
        <v>32</v>
      </c>
      <c r="AM10" s="28" t="s">
        <v>32</v>
      </c>
      <c r="AN10" s="28" t="s">
        <v>33</v>
      </c>
      <c r="AO10" s="28" t="s">
        <v>33</v>
      </c>
      <c r="AP10" s="28" t="s">
        <v>34</v>
      </c>
      <c r="AQ10" s="28" t="s">
        <v>34</v>
      </c>
      <c r="AR10" s="28" t="s">
        <v>35</v>
      </c>
      <c r="AS10" s="28" t="s">
        <v>35</v>
      </c>
    </row>
    <row r="11" spans="1:45" x14ac:dyDescent="0.25">
      <c r="A11" s="15" t="s">
        <v>36</v>
      </c>
      <c r="B11" s="15" t="s">
        <v>37</v>
      </c>
      <c r="C11" s="75" t="s">
        <v>38</v>
      </c>
      <c r="D11" s="76"/>
      <c r="E11" s="29" t="s">
        <v>6</v>
      </c>
      <c r="F11" s="30">
        <v>3.8</v>
      </c>
      <c r="G11" s="30">
        <v>2.4</v>
      </c>
      <c r="H11" s="77">
        <v>0.5</v>
      </c>
      <c r="I11" s="76"/>
      <c r="J11" s="30">
        <v>0.75</v>
      </c>
      <c r="K11" s="30">
        <v>0.25</v>
      </c>
      <c r="L11" s="30">
        <v>0.3</v>
      </c>
      <c r="M11" s="30">
        <v>1.1000000000000001</v>
      </c>
      <c r="N11" s="30">
        <v>3.4</v>
      </c>
      <c r="O11" s="31">
        <v>3.4</v>
      </c>
      <c r="P11" s="31">
        <v>9.1</v>
      </c>
      <c r="Q11" s="31">
        <v>12.5</v>
      </c>
      <c r="R11" s="31">
        <v>1.6</v>
      </c>
      <c r="S11" s="78">
        <v>14</v>
      </c>
      <c r="T11" s="76"/>
      <c r="U11" s="31">
        <v>15.6</v>
      </c>
      <c r="V11" s="15" t="s">
        <v>39</v>
      </c>
      <c r="W11" s="31">
        <v>0</v>
      </c>
      <c r="X11" s="31">
        <v>0</v>
      </c>
      <c r="Y11" s="31">
        <v>0</v>
      </c>
      <c r="Z11" s="15" t="s">
        <v>6</v>
      </c>
      <c r="AA11" s="78">
        <v>3.8</v>
      </c>
      <c r="AB11" s="76"/>
      <c r="AC11" s="31">
        <v>29.83</v>
      </c>
      <c r="AD11" s="31">
        <v>33.630000000000003</v>
      </c>
      <c r="AE11" s="75" t="s">
        <v>6</v>
      </c>
      <c r="AF11" s="76"/>
      <c r="AG11" s="31">
        <v>0</v>
      </c>
      <c r="AH11" s="31">
        <v>2.6</v>
      </c>
      <c r="AI11" s="31">
        <v>0</v>
      </c>
      <c r="AJ11" s="31">
        <v>1.4</v>
      </c>
      <c r="AK11" s="31">
        <v>65.73</v>
      </c>
      <c r="AL11" s="32">
        <v>0.36373100000000003</v>
      </c>
      <c r="AM11" s="32">
        <v>0.21296200000000001</v>
      </c>
      <c r="AN11" s="32">
        <v>41.822020999999999</v>
      </c>
      <c r="AO11" s="32">
        <v>51.732016999999999</v>
      </c>
      <c r="AP11" s="15">
        <v>8.5795999999999997E-2</v>
      </c>
      <c r="AQ11" s="15">
        <v>8.4606000000000001E-2</v>
      </c>
      <c r="AR11" s="15">
        <v>2.1448999999999999E-2</v>
      </c>
      <c r="AS11" s="15">
        <v>2.1151E-2</v>
      </c>
    </row>
    <row r="12" spans="1:45" x14ac:dyDescent="0.25">
      <c r="A12" s="15" t="s">
        <v>36</v>
      </c>
      <c r="B12" s="15" t="s">
        <v>40</v>
      </c>
      <c r="C12" s="75" t="s">
        <v>41</v>
      </c>
      <c r="D12" s="76"/>
      <c r="E12" s="29" t="s">
        <v>6</v>
      </c>
      <c r="F12" s="30">
        <v>3.8</v>
      </c>
      <c r="G12" s="30">
        <v>2.4</v>
      </c>
      <c r="H12" s="77">
        <v>0.5</v>
      </c>
      <c r="I12" s="76"/>
      <c r="J12" s="30">
        <v>0.75</v>
      </c>
      <c r="K12" s="30">
        <v>0.25</v>
      </c>
      <c r="L12" s="30">
        <v>0.3</v>
      </c>
      <c r="M12" s="30">
        <v>1.1000000000000001</v>
      </c>
      <c r="N12" s="30">
        <v>3.4</v>
      </c>
      <c r="O12" s="31">
        <v>3.4</v>
      </c>
      <c r="P12" s="31">
        <v>9.1</v>
      </c>
      <c r="Q12" s="31">
        <v>12.5</v>
      </c>
      <c r="R12" s="31">
        <v>1.6</v>
      </c>
      <c r="S12" s="78">
        <v>14</v>
      </c>
      <c r="T12" s="76"/>
      <c r="U12" s="31">
        <v>15.6</v>
      </c>
      <c r="V12" s="15" t="s">
        <v>39</v>
      </c>
      <c r="W12" s="31">
        <v>0</v>
      </c>
      <c r="X12" s="31">
        <v>0</v>
      </c>
      <c r="Y12" s="31">
        <v>0</v>
      </c>
      <c r="Z12" s="15" t="s">
        <v>6</v>
      </c>
      <c r="AA12" s="78">
        <v>4.9000000000000004</v>
      </c>
      <c r="AB12" s="76"/>
      <c r="AC12" s="31">
        <v>32.65</v>
      </c>
      <c r="AD12" s="31">
        <v>37.549999999999997</v>
      </c>
      <c r="AE12" s="75" t="s">
        <v>6</v>
      </c>
      <c r="AF12" s="76"/>
      <c r="AG12" s="31">
        <v>0</v>
      </c>
      <c r="AH12" s="31">
        <v>1.8</v>
      </c>
      <c r="AI12" s="31">
        <v>0</v>
      </c>
      <c r="AJ12" s="31">
        <v>1.4</v>
      </c>
      <c r="AK12" s="31">
        <v>68.849999999999994</v>
      </c>
      <c r="AL12" s="32">
        <v>0.37114399999999997</v>
      </c>
      <c r="AM12" s="32">
        <v>0.236651</v>
      </c>
      <c r="AN12" s="32">
        <v>43.296750000000003</v>
      </c>
      <c r="AO12" s="32">
        <v>52.556604999999998</v>
      </c>
      <c r="AP12" s="15">
        <v>8.7096999999999994E-2</v>
      </c>
      <c r="AQ12" s="15">
        <v>8.5680999999999993E-2</v>
      </c>
      <c r="AR12" s="15">
        <v>2.1774000000000002E-2</v>
      </c>
      <c r="AS12" s="15">
        <v>2.1420000000000002E-2</v>
      </c>
    </row>
    <row r="13" spans="1:45" x14ac:dyDescent="0.25">
      <c r="A13" s="15" t="s">
        <v>36</v>
      </c>
      <c r="B13" s="15" t="s">
        <v>42</v>
      </c>
      <c r="C13" s="75" t="s">
        <v>43</v>
      </c>
      <c r="D13" s="76"/>
      <c r="E13" s="29" t="s">
        <v>6</v>
      </c>
      <c r="F13" s="30">
        <v>3.8</v>
      </c>
      <c r="G13" s="30">
        <v>2.4</v>
      </c>
      <c r="H13" s="77">
        <v>0.5</v>
      </c>
      <c r="I13" s="76"/>
      <c r="J13" s="30">
        <v>0.75</v>
      </c>
      <c r="K13" s="30">
        <v>0.25</v>
      </c>
      <c r="L13" s="30">
        <v>0.3</v>
      </c>
      <c r="M13" s="30">
        <v>1.1000000000000001</v>
      </c>
      <c r="N13" s="30">
        <v>3.4</v>
      </c>
      <c r="O13" s="31">
        <v>3.4</v>
      </c>
      <c r="P13" s="31">
        <v>9.1</v>
      </c>
      <c r="Q13" s="31">
        <v>12.5</v>
      </c>
      <c r="R13" s="31">
        <v>1.6</v>
      </c>
      <c r="S13" s="78">
        <v>14</v>
      </c>
      <c r="T13" s="76"/>
      <c r="U13" s="31">
        <v>15.6</v>
      </c>
      <c r="V13" s="15" t="s">
        <v>39</v>
      </c>
      <c r="W13" s="31">
        <v>0</v>
      </c>
      <c r="X13" s="31">
        <v>0</v>
      </c>
      <c r="Y13" s="31">
        <v>0</v>
      </c>
      <c r="Z13" s="15" t="s">
        <v>6</v>
      </c>
      <c r="AA13" s="78">
        <v>4.7</v>
      </c>
      <c r="AB13" s="76"/>
      <c r="AC13" s="31">
        <v>60.96</v>
      </c>
      <c r="AD13" s="31">
        <v>65.66</v>
      </c>
      <c r="AE13" s="75" t="s">
        <v>39</v>
      </c>
      <c r="AF13" s="76"/>
      <c r="AG13" s="31">
        <v>0</v>
      </c>
      <c r="AH13" s="31">
        <v>2.6</v>
      </c>
      <c r="AI13" s="31">
        <v>1.5</v>
      </c>
      <c r="AJ13" s="31">
        <v>1.4</v>
      </c>
      <c r="AK13" s="31">
        <v>99.26</v>
      </c>
      <c r="AL13" s="32">
        <v>0.46410099999999999</v>
      </c>
      <c r="AM13" s="32">
        <v>0.21965199999999999</v>
      </c>
      <c r="AN13" s="32">
        <v>53.193376000000001</v>
      </c>
      <c r="AO13" s="32">
        <v>77.457363000000001</v>
      </c>
      <c r="AP13" s="15">
        <v>7.4199000000000001E-2</v>
      </c>
      <c r="AQ13" s="15">
        <v>7.9355999999999996E-2</v>
      </c>
      <c r="AR13" s="15">
        <v>1.8549E-2</v>
      </c>
      <c r="AS13" s="15">
        <v>1.9838999999999999E-2</v>
      </c>
    </row>
    <row r="14" spans="1:45" x14ac:dyDescent="0.25">
      <c r="A14" s="15" t="s">
        <v>36</v>
      </c>
      <c r="B14" s="15" t="s">
        <v>44</v>
      </c>
      <c r="C14" s="75" t="s">
        <v>45</v>
      </c>
      <c r="D14" s="76"/>
      <c r="E14" s="29" t="s">
        <v>6</v>
      </c>
      <c r="F14" s="30">
        <v>3.8</v>
      </c>
      <c r="G14" s="30">
        <v>2.4</v>
      </c>
      <c r="H14" s="77">
        <v>0.5</v>
      </c>
      <c r="I14" s="76"/>
      <c r="J14" s="30">
        <v>0.75</v>
      </c>
      <c r="K14" s="30">
        <v>0.25</v>
      </c>
      <c r="L14" s="30">
        <v>0.3</v>
      </c>
      <c r="M14" s="30">
        <v>1.1000000000000001</v>
      </c>
      <c r="N14" s="30">
        <v>3.4</v>
      </c>
      <c r="O14" s="31">
        <v>3.4</v>
      </c>
      <c r="P14" s="31">
        <v>9.1</v>
      </c>
      <c r="Q14" s="31">
        <v>12.5</v>
      </c>
      <c r="R14" s="31">
        <v>1.6</v>
      </c>
      <c r="S14" s="78">
        <v>14</v>
      </c>
      <c r="T14" s="76"/>
      <c r="U14" s="31">
        <v>15.6</v>
      </c>
      <c r="V14" s="15" t="s">
        <v>39</v>
      </c>
      <c r="W14" s="31">
        <v>0</v>
      </c>
      <c r="X14" s="31">
        <v>0</v>
      </c>
      <c r="Y14" s="31">
        <v>0</v>
      </c>
      <c r="Z14" s="15" t="s">
        <v>6</v>
      </c>
      <c r="AA14" s="78">
        <v>5</v>
      </c>
      <c r="AB14" s="76"/>
      <c r="AC14" s="31">
        <v>22.4</v>
      </c>
      <c r="AD14" s="31">
        <v>27.4</v>
      </c>
      <c r="AE14" s="75" t="s">
        <v>39</v>
      </c>
      <c r="AF14" s="76"/>
      <c r="AG14" s="31">
        <v>0</v>
      </c>
      <c r="AH14" s="31">
        <v>2.6</v>
      </c>
      <c r="AI14" s="31">
        <v>0</v>
      </c>
      <c r="AJ14" s="31">
        <v>1.4</v>
      </c>
      <c r="AK14" s="31">
        <v>59.5</v>
      </c>
      <c r="AL14" s="32">
        <v>0.324376</v>
      </c>
      <c r="AM14" s="32">
        <v>0.16740099999999999</v>
      </c>
      <c r="AN14" s="32">
        <v>40.199646999999999</v>
      </c>
      <c r="AO14" s="32">
        <v>49.539675000000003</v>
      </c>
      <c r="AP14" s="15">
        <v>8.0995999999999999E-2</v>
      </c>
      <c r="AQ14" s="15">
        <v>8.0503000000000005E-2</v>
      </c>
      <c r="AR14" s="15">
        <v>2.0249E-2</v>
      </c>
      <c r="AS14" s="15">
        <v>2.0125000000000001E-2</v>
      </c>
    </row>
    <row r="15" spans="1:45" ht="21" x14ac:dyDescent="0.25">
      <c r="A15" s="15" t="s">
        <v>46</v>
      </c>
      <c r="B15" s="15" t="s">
        <v>47</v>
      </c>
      <c r="C15" s="75" t="s">
        <v>48</v>
      </c>
      <c r="D15" s="76"/>
      <c r="E15" s="29" t="s">
        <v>6</v>
      </c>
      <c r="F15" s="30">
        <v>3.8</v>
      </c>
      <c r="G15" s="30">
        <v>2.4</v>
      </c>
      <c r="H15" s="77">
        <v>0.5</v>
      </c>
      <c r="I15" s="76"/>
      <c r="J15" s="30">
        <v>0.75</v>
      </c>
      <c r="K15" s="30">
        <v>0.25</v>
      </c>
      <c r="L15" s="30">
        <v>0.3</v>
      </c>
      <c r="M15" s="30">
        <v>1.1000000000000001</v>
      </c>
      <c r="N15" s="30">
        <v>3.4</v>
      </c>
      <c r="O15" s="31">
        <v>3.4</v>
      </c>
      <c r="P15" s="31">
        <v>9.1</v>
      </c>
      <c r="Q15" s="31">
        <v>12.5</v>
      </c>
      <c r="R15" s="31">
        <v>0.8</v>
      </c>
      <c r="S15" s="78">
        <v>1.1499999999999999</v>
      </c>
      <c r="T15" s="76"/>
      <c r="U15" s="31">
        <v>1.95</v>
      </c>
      <c r="V15" s="15" t="s">
        <v>39</v>
      </c>
      <c r="W15" s="31">
        <v>0</v>
      </c>
      <c r="X15" s="31">
        <v>0</v>
      </c>
      <c r="Y15" s="31">
        <v>0</v>
      </c>
      <c r="Z15" s="15" t="s">
        <v>6</v>
      </c>
      <c r="AA15" s="78">
        <v>5</v>
      </c>
      <c r="AB15" s="76"/>
      <c r="AC15" s="31">
        <v>24.88</v>
      </c>
      <c r="AD15" s="31">
        <v>29.88</v>
      </c>
      <c r="AE15" s="75" t="s">
        <v>6</v>
      </c>
      <c r="AF15" s="76"/>
      <c r="AG15" s="31">
        <v>12.8</v>
      </c>
      <c r="AH15" s="31">
        <v>4.4000000000000004</v>
      </c>
      <c r="AI15" s="31">
        <v>1</v>
      </c>
      <c r="AJ15" s="31">
        <v>1.4</v>
      </c>
      <c r="AK15" s="31">
        <v>63.93</v>
      </c>
      <c r="AL15" s="32">
        <v>0.33230999999999999</v>
      </c>
      <c r="AM15" s="32">
        <v>0.26544099999999998</v>
      </c>
      <c r="AN15" s="32">
        <v>42.685428999999999</v>
      </c>
      <c r="AO15" s="32">
        <v>46.960363000000001</v>
      </c>
      <c r="AP15" s="15">
        <v>8.7291999999999995E-2</v>
      </c>
      <c r="AQ15" s="15">
        <v>8.8613999999999998E-2</v>
      </c>
      <c r="AR15" s="15">
        <v>2.1822999999999999E-2</v>
      </c>
      <c r="AS15" s="15">
        <v>2.2152999999999999E-2</v>
      </c>
    </row>
    <row r="16" spans="1:45" ht="31.5" x14ac:dyDescent="0.25">
      <c r="A16" s="15" t="s">
        <v>49</v>
      </c>
      <c r="B16" s="15" t="s">
        <v>50</v>
      </c>
      <c r="C16" s="75" t="s">
        <v>48</v>
      </c>
      <c r="D16" s="76"/>
      <c r="E16" s="29" t="s">
        <v>6</v>
      </c>
      <c r="F16" s="30">
        <v>3.8</v>
      </c>
      <c r="G16" s="30">
        <v>2.4</v>
      </c>
      <c r="H16" s="77">
        <v>0.5</v>
      </c>
      <c r="I16" s="76"/>
      <c r="J16" s="30">
        <v>0.75</v>
      </c>
      <c r="K16" s="30">
        <v>0.25</v>
      </c>
      <c r="L16" s="30">
        <v>0.3</v>
      </c>
      <c r="M16" s="30">
        <v>1.1000000000000001</v>
      </c>
      <c r="N16" s="30">
        <v>3.4</v>
      </c>
      <c r="O16" s="31">
        <v>3.4</v>
      </c>
      <c r="P16" s="31">
        <v>9.1</v>
      </c>
      <c r="Q16" s="31">
        <v>12.5</v>
      </c>
      <c r="R16" s="31">
        <v>0.3</v>
      </c>
      <c r="S16" s="78">
        <v>1.1499999999999999</v>
      </c>
      <c r="T16" s="76"/>
      <c r="U16" s="31">
        <v>1.45</v>
      </c>
      <c r="V16" s="15" t="s">
        <v>39</v>
      </c>
      <c r="W16" s="31">
        <v>1.3</v>
      </c>
      <c r="X16" s="31">
        <v>10.4</v>
      </c>
      <c r="Y16" s="31">
        <v>11.7</v>
      </c>
      <c r="Z16" s="15" t="s">
        <v>39</v>
      </c>
      <c r="AA16" s="78">
        <v>5</v>
      </c>
      <c r="AB16" s="76"/>
      <c r="AC16" s="31">
        <v>24.88</v>
      </c>
      <c r="AD16" s="31">
        <v>29.88</v>
      </c>
      <c r="AE16" s="75" t="s">
        <v>6</v>
      </c>
      <c r="AF16" s="76"/>
      <c r="AG16" s="31">
        <v>12.8</v>
      </c>
      <c r="AH16" s="31">
        <v>4.4000000000000004</v>
      </c>
      <c r="AI16" s="31">
        <v>1</v>
      </c>
      <c r="AJ16" s="31">
        <v>1.4</v>
      </c>
      <c r="AK16" s="31">
        <v>75.13</v>
      </c>
      <c r="AL16" s="32">
        <v>0.35220899999999999</v>
      </c>
      <c r="AM16" s="32">
        <v>0.286412</v>
      </c>
      <c r="AN16" s="32">
        <v>48.668562999999999</v>
      </c>
      <c r="AO16" s="32">
        <v>53.611868999999999</v>
      </c>
      <c r="AP16" s="15">
        <v>7.9323000000000005E-2</v>
      </c>
      <c r="AQ16" s="15">
        <v>8.0334000000000003E-2</v>
      </c>
      <c r="AR16" s="15">
        <v>1.983E-2</v>
      </c>
      <c r="AS16" s="15">
        <v>2.0083E-2</v>
      </c>
    </row>
    <row r="17" spans="1:45" x14ac:dyDescent="0.25">
      <c r="A17" s="15" t="s">
        <v>51</v>
      </c>
      <c r="B17" s="15" t="s">
        <v>52</v>
      </c>
      <c r="C17" s="75" t="s">
        <v>41</v>
      </c>
      <c r="D17" s="76"/>
      <c r="E17" s="29" t="s">
        <v>6</v>
      </c>
      <c r="F17" s="30">
        <v>3.8</v>
      </c>
      <c r="G17" s="30">
        <v>2.4</v>
      </c>
      <c r="H17" s="77">
        <v>0.5</v>
      </c>
      <c r="I17" s="76"/>
      <c r="J17" s="30">
        <v>0.75</v>
      </c>
      <c r="K17" s="30">
        <v>0.25</v>
      </c>
      <c r="L17" s="30">
        <v>0.3</v>
      </c>
      <c r="M17" s="30">
        <v>1.1000000000000001</v>
      </c>
      <c r="N17" s="30">
        <v>3.4</v>
      </c>
      <c r="O17" s="31">
        <v>3.4</v>
      </c>
      <c r="P17" s="31">
        <v>9.1</v>
      </c>
      <c r="Q17" s="31">
        <v>12.5</v>
      </c>
      <c r="R17" s="31">
        <v>1.6</v>
      </c>
      <c r="S17" s="78">
        <v>6.65</v>
      </c>
      <c r="T17" s="76"/>
      <c r="U17" s="31">
        <v>8.25</v>
      </c>
      <c r="V17" s="15" t="s">
        <v>39</v>
      </c>
      <c r="W17" s="31">
        <v>0</v>
      </c>
      <c r="X17" s="31">
        <v>0</v>
      </c>
      <c r="Y17" s="31">
        <v>0</v>
      </c>
      <c r="Z17" s="15" t="s">
        <v>6</v>
      </c>
      <c r="AA17" s="78">
        <v>4.9000000000000004</v>
      </c>
      <c r="AB17" s="76"/>
      <c r="AC17" s="31">
        <v>32.65</v>
      </c>
      <c r="AD17" s="31">
        <v>37.549999999999997</v>
      </c>
      <c r="AE17" s="75" t="s">
        <v>6</v>
      </c>
      <c r="AF17" s="76"/>
      <c r="AG17" s="31">
        <v>0</v>
      </c>
      <c r="AH17" s="31">
        <v>1.8</v>
      </c>
      <c r="AI17" s="31">
        <v>0</v>
      </c>
      <c r="AJ17" s="31">
        <v>1.4</v>
      </c>
      <c r="AK17" s="31">
        <v>61.5</v>
      </c>
      <c r="AL17" s="32">
        <v>0.35726000000000002</v>
      </c>
      <c r="AM17" s="32">
        <v>0.31568099999999999</v>
      </c>
      <c r="AN17" s="32">
        <v>39.528528000000001</v>
      </c>
      <c r="AO17" s="32">
        <v>42.085628999999997</v>
      </c>
      <c r="AP17" s="15">
        <v>9.171E-2</v>
      </c>
      <c r="AQ17" s="15">
        <v>9.1536000000000006E-2</v>
      </c>
      <c r="AR17" s="15">
        <v>2.2926999999999999E-2</v>
      </c>
      <c r="AS17" s="15">
        <v>2.2884000000000002E-2</v>
      </c>
    </row>
    <row r="18" spans="1:45" x14ac:dyDescent="0.25">
      <c r="A18" s="15" t="s">
        <v>51</v>
      </c>
      <c r="B18" s="15" t="s">
        <v>53</v>
      </c>
      <c r="C18" s="75" t="s">
        <v>54</v>
      </c>
      <c r="D18" s="76"/>
      <c r="E18" s="29" t="s">
        <v>6</v>
      </c>
      <c r="F18" s="30">
        <v>3.8</v>
      </c>
      <c r="G18" s="30">
        <v>2.4</v>
      </c>
      <c r="H18" s="77">
        <v>0.5</v>
      </c>
      <c r="I18" s="76"/>
      <c r="J18" s="30">
        <v>0.75</v>
      </c>
      <c r="K18" s="30">
        <v>0.25</v>
      </c>
      <c r="L18" s="30">
        <v>0.3</v>
      </c>
      <c r="M18" s="30">
        <v>1.1000000000000001</v>
      </c>
      <c r="N18" s="30">
        <v>3.4</v>
      </c>
      <c r="O18" s="31">
        <v>3.4</v>
      </c>
      <c r="P18" s="31">
        <v>9.1</v>
      </c>
      <c r="Q18" s="31">
        <v>12.5</v>
      </c>
      <c r="R18" s="31">
        <v>1.6</v>
      </c>
      <c r="S18" s="78">
        <v>1.65</v>
      </c>
      <c r="T18" s="76"/>
      <c r="U18" s="31">
        <v>3.25</v>
      </c>
      <c r="V18" s="15" t="s">
        <v>39</v>
      </c>
      <c r="W18" s="31">
        <v>0</v>
      </c>
      <c r="X18" s="31">
        <v>0</v>
      </c>
      <c r="Y18" s="31">
        <v>0</v>
      </c>
      <c r="Z18" s="15" t="s">
        <v>6</v>
      </c>
      <c r="AA18" s="78">
        <v>5</v>
      </c>
      <c r="AB18" s="76"/>
      <c r="AC18" s="31">
        <v>32.72</v>
      </c>
      <c r="AD18" s="31">
        <v>37.72</v>
      </c>
      <c r="AE18" s="75" t="s">
        <v>39</v>
      </c>
      <c r="AF18" s="76"/>
      <c r="AG18" s="31">
        <v>12.5</v>
      </c>
      <c r="AH18" s="31">
        <v>1.8</v>
      </c>
      <c r="AI18" s="31">
        <v>1.5</v>
      </c>
      <c r="AJ18" s="31">
        <v>1.4</v>
      </c>
      <c r="AK18" s="31">
        <v>70.67</v>
      </c>
      <c r="AL18" s="32">
        <v>0.29535</v>
      </c>
      <c r="AM18" s="32">
        <v>0.25485200000000002</v>
      </c>
      <c r="AN18" s="32">
        <v>49.797663999999997</v>
      </c>
      <c r="AO18" s="32">
        <v>52.659644</v>
      </c>
      <c r="AP18" s="15">
        <v>6.4677999999999999E-2</v>
      </c>
      <c r="AQ18" s="15">
        <v>6.6434999999999994E-2</v>
      </c>
      <c r="AR18" s="15">
        <v>1.6168999999999999E-2</v>
      </c>
      <c r="AS18" s="15">
        <v>1.6608000000000001E-2</v>
      </c>
    </row>
    <row r="19" spans="1:45" ht="31.5" x14ac:dyDescent="0.25">
      <c r="A19" s="15" t="s">
        <v>55</v>
      </c>
      <c r="B19" s="15" t="s">
        <v>56</v>
      </c>
      <c r="C19" s="75" t="s">
        <v>41</v>
      </c>
      <c r="D19" s="76"/>
      <c r="E19" s="29" t="s">
        <v>6</v>
      </c>
      <c r="F19" s="30">
        <v>3.8</v>
      </c>
      <c r="G19" s="30">
        <v>2.4</v>
      </c>
      <c r="H19" s="77">
        <v>0.5</v>
      </c>
      <c r="I19" s="76"/>
      <c r="J19" s="30">
        <v>0.75</v>
      </c>
      <c r="K19" s="30">
        <v>0.25</v>
      </c>
      <c r="L19" s="30">
        <v>0.3</v>
      </c>
      <c r="M19" s="30">
        <v>1.1000000000000001</v>
      </c>
      <c r="N19" s="30">
        <v>3.4</v>
      </c>
      <c r="O19" s="31">
        <v>3.4</v>
      </c>
      <c r="P19" s="31">
        <v>9.1</v>
      </c>
      <c r="Q19" s="31">
        <v>12.5</v>
      </c>
      <c r="R19" s="31">
        <v>0.7</v>
      </c>
      <c r="S19" s="78">
        <v>1.65</v>
      </c>
      <c r="T19" s="76"/>
      <c r="U19" s="31">
        <v>2.35</v>
      </c>
      <c r="V19" s="15" t="s">
        <v>39</v>
      </c>
      <c r="W19" s="31">
        <v>1</v>
      </c>
      <c r="X19" s="31">
        <v>2.95</v>
      </c>
      <c r="Y19" s="31">
        <v>3.95</v>
      </c>
      <c r="Z19" s="15" t="s">
        <v>6</v>
      </c>
      <c r="AA19" s="78">
        <v>4.9000000000000004</v>
      </c>
      <c r="AB19" s="76"/>
      <c r="AC19" s="31">
        <v>32.65</v>
      </c>
      <c r="AD19" s="31">
        <v>37.549999999999997</v>
      </c>
      <c r="AE19" s="75" t="s">
        <v>6</v>
      </c>
      <c r="AF19" s="76"/>
      <c r="AG19" s="31">
        <v>12.5</v>
      </c>
      <c r="AH19" s="31">
        <v>1.8</v>
      </c>
      <c r="AI19" s="31">
        <v>0</v>
      </c>
      <c r="AJ19" s="31">
        <v>1.4</v>
      </c>
      <c r="AK19" s="31">
        <v>72.05</v>
      </c>
      <c r="AL19" s="32">
        <v>0.32080599999999998</v>
      </c>
      <c r="AM19" s="32">
        <v>0.279061</v>
      </c>
      <c r="AN19" s="32">
        <v>48.935929000000002</v>
      </c>
      <c r="AO19" s="32">
        <v>51.943689999999997</v>
      </c>
      <c r="AP19" s="15">
        <v>7.6357999999999995E-2</v>
      </c>
      <c r="AQ19" s="15">
        <v>7.7092999999999995E-2</v>
      </c>
      <c r="AR19" s="15">
        <v>1.9088999999999998E-2</v>
      </c>
      <c r="AS19" s="15">
        <v>1.9272999999999998E-2</v>
      </c>
    </row>
    <row r="20" spans="1:45" x14ac:dyDescent="0.25">
      <c r="A20" s="15" t="s">
        <v>57</v>
      </c>
      <c r="B20" s="15" t="s">
        <v>58</v>
      </c>
      <c r="C20" s="75" t="s">
        <v>41</v>
      </c>
      <c r="D20" s="76"/>
      <c r="E20" s="29" t="s">
        <v>6</v>
      </c>
      <c r="F20" s="30">
        <v>3.8</v>
      </c>
      <c r="G20" s="30">
        <v>2.4</v>
      </c>
      <c r="H20" s="77">
        <v>0.5</v>
      </c>
      <c r="I20" s="76"/>
      <c r="J20" s="30">
        <v>0.75</v>
      </c>
      <c r="K20" s="30">
        <v>0.25</v>
      </c>
      <c r="L20" s="30">
        <v>0.3</v>
      </c>
      <c r="M20" s="30">
        <v>1.1000000000000001</v>
      </c>
      <c r="N20" s="30">
        <v>3.4</v>
      </c>
      <c r="O20" s="31">
        <v>3.4</v>
      </c>
      <c r="P20" s="31">
        <v>9.1</v>
      </c>
      <c r="Q20" s="31">
        <v>12.5</v>
      </c>
      <c r="R20" s="31">
        <v>1.4</v>
      </c>
      <c r="S20" s="78">
        <v>5.5</v>
      </c>
      <c r="T20" s="76"/>
      <c r="U20" s="31">
        <v>6.9</v>
      </c>
      <c r="V20" s="15" t="s">
        <v>39</v>
      </c>
      <c r="W20" s="31">
        <v>0</v>
      </c>
      <c r="X20" s="31">
        <v>0</v>
      </c>
      <c r="Y20" s="31">
        <v>0</v>
      </c>
      <c r="Z20" s="15" t="s">
        <v>6</v>
      </c>
      <c r="AA20" s="78">
        <v>4.9000000000000004</v>
      </c>
      <c r="AB20" s="76"/>
      <c r="AC20" s="31">
        <v>32.65</v>
      </c>
      <c r="AD20" s="31">
        <v>37.549999999999997</v>
      </c>
      <c r="AE20" s="75" t="s">
        <v>6</v>
      </c>
      <c r="AF20" s="76"/>
      <c r="AG20" s="31">
        <v>0</v>
      </c>
      <c r="AH20" s="31">
        <v>1.8</v>
      </c>
      <c r="AI20" s="31">
        <v>0</v>
      </c>
      <c r="AJ20" s="31">
        <v>1.4</v>
      </c>
      <c r="AK20" s="31">
        <v>60.15</v>
      </c>
      <c r="AL20" s="32">
        <v>0.34757700000000002</v>
      </c>
      <c r="AM20" s="32">
        <v>0.32289000000000001</v>
      </c>
      <c r="AN20" s="32">
        <v>39.243285999999998</v>
      </c>
      <c r="AO20" s="32">
        <v>40.728203000000001</v>
      </c>
      <c r="AP20" s="15">
        <v>9.4004000000000004E-2</v>
      </c>
      <c r="AQ20" s="15">
        <v>9.4372999999999999E-2</v>
      </c>
      <c r="AR20" s="15">
        <v>2.3501000000000001E-2</v>
      </c>
      <c r="AS20" s="15">
        <v>2.3592999999999999E-2</v>
      </c>
    </row>
    <row r="21" spans="1:45" x14ac:dyDescent="0.25">
      <c r="A21" s="15" t="s">
        <v>57</v>
      </c>
      <c r="B21" s="15" t="s">
        <v>59</v>
      </c>
      <c r="C21" s="75" t="s">
        <v>43</v>
      </c>
      <c r="D21" s="76"/>
      <c r="E21" s="29" t="s">
        <v>6</v>
      </c>
      <c r="F21" s="30">
        <v>3.8</v>
      </c>
      <c r="G21" s="30">
        <v>2.4</v>
      </c>
      <c r="H21" s="77">
        <v>0.5</v>
      </c>
      <c r="I21" s="76"/>
      <c r="J21" s="30">
        <v>0.75</v>
      </c>
      <c r="K21" s="30">
        <v>0.25</v>
      </c>
      <c r="L21" s="30">
        <v>0.3</v>
      </c>
      <c r="M21" s="30">
        <v>1.1000000000000001</v>
      </c>
      <c r="N21" s="30">
        <v>3.4</v>
      </c>
      <c r="O21" s="31">
        <v>3.4</v>
      </c>
      <c r="P21" s="31">
        <v>9.1</v>
      </c>
      <c r="Q21" s="31">
        <v>12.5</v>
      </c>
      <c r="R21" s="31">
        <v>1.4</v>
      </c>
      <c r="S21" s="78">
        <v>5.5</v>
      </c>
      <c r="T21" s="76"/>
      <c r="U21" s="31">
        <v>6.9</v>
      </c>
      <c r="V21" s="15" t="s">
        <v>39</v>
      </c>
      <c r="W21" s="31">
        <v>0</v>
      </c>
      <c r="X21" s="31">
        <v>0</v>
      </c>
      <c r="Y21" s="31">
        <v>0</v>
      </c>
      <c r="Z21" s="15" t="s">
        <v>6</v>
      </c>
      <c r="AA21" s="78">
        <v>4.7</v>
      </c>
      <c r="AB21" s="76"/>
      <c r="AC21" s="31">
        <v>60.96</v>
      </c>
      <c r="AD21" s="31">
        <v>65.66</v>
      </c>
      <c r="AE21" s="75" t="s">
        <v>39</v>
      </c>
      <c r="AF21" s="76"/>
      <c r="AG21" s="31">
        <v>0</v>
      </c>
      <c r="AH21" s="31">
        <v>2.6</v>
      </c>
      <c r="AI21" s="31">
        <v>1.5</v>
      </c>
      <c r="AJ21" s="31">
        <v>1.4</v>
      </c>
      <c r="AK21" s="31">
        <v>90.56</v>
      </c>
      <c r="AL21" s="32">
        <v>0.45737800000000001</v>
      </c>
      <c r="AM21" s="32">
        <v>0.27529900000000002</v>
      </c>
      <c r="AN21" s="32">
        <v>49.139912000000002</v>
      </c>
      <c r="AO21" s="32">
        <v>65.628961000000004</v>
      </c>
      <c r="AP21" s="15">
        <v>7.8650999999999999E-2</v>
      </c>
      <c r="AQ21" s="15">
        <v>8.3610000000000004E-2</v>
      </c>
      <c r="AR21" s="15">
        <v>1.9661999999999999E-2</v>
      </c>
      <c r="AS21" s="15">
        <v>2.0902E-2</v>
      </c>
    </row>
    <row r="22" spans="1:45" x14ac:dyDescent="0.25">
      <c r="A22" s="15" t="s">
        <v>57</v>
      </c>
      <c r="B22" s="15" t="s">
        <v>60</v>
      </c>
      <c r="C22" s="75" t="s">
        <v>48</v>
      </c>
      <c r="D22" s="76"/>
      <c r="E22" s="29" t="s">
        <v>6</v>
      </c>
      <c r="F22" s="30">
        <v>3.8</v>
      </c>
      <c r="G22" s="30">
        <v>2.4</v>
      </c>
      <c r="H22" s="77">
        <v>0.5</v>
      </c>
      <c r="I22" s="76"/>
      <c r="J22" s="30">
        <v>0.75</v>
      </c>
      <c r="K22" s="30">
        <v>0.25</v>
      </c>
      <c r="L22" s="30">
        <v>0.3</v>
      </c>
      <c r="M22" s="30">
        <v>1.1000000000000001</v>
      </c>
      <c r="N22" s="30">
        <v>3.4</v>
      </c>
      <c r="O22" s="31">
        <v>3.4</v>
      </c>
      <c r="P22" s="31">
        <v>9.1</v>
      </c>
      <c r="Q22" s="31">
        <v>12.5</v>
      </c>
      <c r="R22" s="31">
        <v>1.4</v>
      </c>
      <c r="S22" s="78">
        <v>5.5</v>
      </c>
      <c r="T22" s="76"/>
      <c r="U22" s="31">
        <v>6.9</v>
      </c>
      <c r="V22" s="15" t="s">
        <v>39</v>
      </c>
      <c r="W22" s="31">
        <v>0</v>
      </c>
      <c r="X22" s="31">
        <v>0</v>
      </c>
      <c r="Y22" s="31">
        <v>0</v>
      </c>
      <c r="Z22" s="15" t="s">
        <v>6</v>
      </c>
      <c r="AA22" s="78">
        <v>5</v>
      </c>
      <c r="AB22" s="76"/>
      <c r="AC22" s="31">
        <v>24.88</v>
      </c>
      <c r="AD22" s="31">
        <v>29.88</v>
      </c>
      <c r="AE22" s="75" t="s">
        <v>6</v>
      </c>
      <c r="AF22" s="76"/>
      <c r="AG22" s="31">
        <v>0</v>
      </c>
      <c r="AH22" s="31">
        <v>4.4000000000000004</v>
      </c>
      <c r="AI22" s="31">
        <v>1</v>
      </c>
      <c r="AJ22" s="31">
        <v>1.4</v>
      </c>
      <c r="AK22" s="31">
        <v>56.08</v>
      </c>
      <c r="AL22" s="32">
        <v>0.293908</v>
      </c>
      <c r="AM22" s="32">
        <v>0.242428</v>
      </c>
      <c r="AN22" s="32">
        <v>39.597650999999999</v>
      </c>
      <c r="AO22" s="32">
        <v>42.484639000000001</v>
      </c>
      <c r="AP22" s="15">
        <v>9.2546000000000003E-2</v>
      </c>
      <c r="AQ22" s="15">
        <v>9.2767000000000002E-2</v>
      </c>
      <c r="AR22" s="15">
        <v>2.3136E-2</v>
      </c>
      <c r="AS22" s="15">
        <v>2.3191E-2</v>
      </c>
    </row>
    <row r="23" spans="1:45" x14ac:dyDescent="0.25">
      <c r="A23" s="15" t="s">
        <v>61</v>
      </c>
      <c r="B23" s="15" t="s">
        <v>62</v>
      </c>
      <c r="C23" s="75" t="s">
        <v>48</v>
      </c>
      <c r="D23" s="76"/>
      <c r="E23" s="29" t="s">
        <v>6</v>
      </c>
      <c r="F23" s="30">
        <v>3.8</v>
      </c>
      <c r="G23" s="30">
        <v>2.4</v>
      </c>
      <c r="H23" s="77">
        <v>0.5</v>
      </c>
      <c r="I23" s="76"/>
      <c r="J23" s="30">
        <v>0.75</v>
      </c>
      <c r="K23" s="30">
        <v>0.25</v>
      </c>
      <c r="L23" s="30">
        <v>0.3</v>
      </c>
      <c r="M23" s="30">
        <v>1.1000000000000001</v>
      </c>
      <c r="N23" s="30">
        <v>3.4</v>
      </c>
      <c r="O23" s="31">
        <v>3.4</v>
      </c>
      <c r="P23" s="31">
        <v>9.1</v>
      </c>
      <c r="Q23" s="31">
        <v>12.5</v>
      </c>
      <c r="R23" s="31">
        <v>1.4</v>
      </c>
      <c r="S23" s="78">
        <v>0</v>
      </c>
      <c r="T23" s="76"/>
      <c r="U23" s="31">
        <v>1.4</v>
      </c>
      <c r="V23" s="15" t="s">
        <v>6</v>
      </c>
      <c r="W23" s="31">
        <v>0</v>
      </c>
      <c r="X23" s="31">
        <v>0</v>
      </c>
      <c r="Y23" s="31">
        <v>0</v>
      </c>
      <c r="Z23" s="15" t="s">
        <v>6</v>
      </c>
      <c r="AA23" s="78">
        <v>5</v>
      </c>
      <c r="AB23" s="76"/>
      <c r="AC23" s="31">
        <v>24.88</v>
      </c>
      <c r="AD23" s="31">
        <v>29.88</v>
      </c>
      <c r="AE23" s="75" t="s">
        <v>6</v>
      </c>
      <c r="AF23" s="76"/>
      <c r="AG23" s="31">
        <v>12.8</v>
      </c>
      <c r="AH23" s="31">
        <v>4.4000000000000004</v>
      </c>
      <c r="AI23" s="31">
        <v>1</v>
      </c>
      <c r="AJ23" s="31">
        <v>1.4</v>
      </c>
      <c r="AK23" s="31">
        <v>63.38</v>
      </c>
      <c r="AL23" s="32">
        <v>0.33235999999999999</v>
      </c>
      <c r="AM23" s="32">
        <v>0.26159199999999999</v>
      </c>
      <c r="AN23" s="32">
        <v>42.315071000000003</v>
      </c>
      <c r="AO23" s="32">
        <v>46.800331</v>
      </c>
      <c r="AP23" s="15">
        <v>8.9473999999999998E-2</v>
      </c>
      <c r="AQ23" s="15">
        <v>9.0200000000000002E-2</v>
      </c>
      <c r="AR23" s="15">
        <v>2.2367999999999999E-2</v>
      </c>
      <c r="AS23" s="15">
        <v>2.2550000000000001E-2</v>
      </c>
    </row>
    <row r="24" spans="1:45" x14ac:dyDescent="0.25">
      <c r="A24" s="15" t="s">
        <v>63</v>
      </c>
      <c r="B24" s="15" t="s">
        <v>64</v>
      </c>
      <c r="C24" s="75" t="s">
        <v>41</v>
      </c>
      <c r="D24" s="76"/>
      <c r="E24" s="29" t="s">
        <v>6</v>
      </c>
      <c r="F24" s="30">
        <v>3.8</v>
      </c>
      <c r="G24" s="30">
        <v>2.4</v>
      </c>
      <c r="H24" s="77">
        <v>0.5</v>
      </c>
      <c r="I24" s="76"/>
      <c r="J24" s="30">
        <v>0.75</v>
      </c>
      <c r="K24" s="30">
        <v>0.25</v>
      </c>
      <c r="L24" s="30">
        <v>0.3</v>
      </c>
      <c r="M24" s="30">
        <v>1.1000000000000001</v>
      </c>
      <c r="N24" s="30">
        <v>3.4</v>
      </c>
      <c r="O24" s="31">
        <v>3.4</v>
      </c>
      <c r="P24" s="31">
        <v>9.1</v>
      </c>
      <c r="Q24" s="31">
        <v>12.5</v>
      </c>
      <c r="R24" s="31">
        <v>1.6</v>
      </c>
      <c r="S24" s="78">
        <v>19.3</v>
      </c>
      <c r="T24" s="76"/>
      <c r="U24" s="31">
        <v>20.9</v>
      </c>
      <c r="V24" s="15" t="s">
        <v>39</v>
      </c>
      <c r="W24" s="31">
        <v>0</v>
      </c>
      <c r="X24" s="31">
        <v>0</v>
      </c>
      <c r="Y24" s="31">
        <v>0</v>
      </c>
      <c r="Z24" s="15" t="s">
        <v>6</v>
      </c>
      <c r="AA24" s="78">
        <v>4.9000000000000004</v>
      </c>
      <c r="AB24" s="76"/>
      <c r="AC24" s="31">
        <v>32.65</v>
      </c>
      <c r="AD24" s="31">
        <v>37.549999999999997</v>
      </c>
      <c r="AE24" s="75" t="s">
        <v>6</v>
      </c>
      <c r="AF24" s="76"/>
      <c r="AG24" s="31">
        <v>0</v>
      </c>
      <c r="AH24" s="31">
        <v>1.8</v>
      </c>
      <c r="AI24" s="31">
        <v>0</v>
      </c>
      <c r="AJ24" s="31">
        <v>1.4</v>
      </c>
      <c r="AK24" s="31">
        <v>74.150000000000006</v>
      </c>
      <c r="AL24" s="32">
        <v>0.42623699999999998</v>
      </c>
      <c r="AM24" s="32">
        <v>0.39358199999999999</v>
      </c>
      <c r="AN24" s="32">
        <v>42.544541000000002</v>
      </c>
      <c r="AO24" s="32">
        <v>44.965955999999998</v>
      </c>
      <c r="AP24" s="15">
        <v>9.2017000000000002E-2</v>
      </c>
      <c r="AQ24" s="15">
        <v>9.3641000000000002E-2</v>
      </c>
      <c r="AR24" s="15">
        <v>2.3004E-2</v>
      </c>
      <c r="AS24" s="15">
        <v>2.341E-2</v>
      </c>
    </row>
    <row r="25" spans="1:45" x14ac:dyDescent="0.25">
      <c r="A25" s="15" t="s">
        <v>63</v>
      </c>
      <c r="B25" s="15" t="s">
        <v>65</v>
      </c>
      <c r="C25" s="75" t="s">
        <v>54</v>
      </c>
      <c r="D25" s="76"/>
      <c r="E25" s="29" t="s">
        <v>6</v>
      </c>
      <c r="F25" s="30">
        <v>3.8</v>
      </c>
      <c r="G25" s="30">
        <v>2.4</v>
      </c>
      <c r="H25" s="77">
        <v>0.5</v>
      </c>
      <c r="I25" s="76"/>
      <c r="J25" s="30">
        <v>0.75</v>
      </c>
      <c r="K25" s="30">
        <v>0.25</v>
      </c>
      <c r="L25" s="30">
        <v>0.3</v>
      </c>
      <c r="M25" s="30">
        <v>1.1000000000000001</v>
      </c>
      <c r="N25" s="30">
        <v>3.4</v>
      </c>
      <c r="O25" s="31">
        <v>3.4</v>
      </c>
      <c r="P25" s="31">
        <v>9.1</v>
      </c>
      <c r="Q25" s="31">
        <v>12.5</v>
      </c>
      <c r="R25" s="31">
        <v>1.6</v>
      </c>
      <c r="S25" s="78">
        <v>19.3</v>
      </c>
      <c r="T25" s="76"/>
      <c r="U25" s="31">
        <v>20.9</v>
      </c>
      <c r="V25" s="15" t="s">
        <v>39</v>
      </c>
      <c r="W25" s="31">
        <v>0</v>
      </c>
      <c r="X25" s="31">
        <v>0</v>
      </c>
      <c r="Y25" s="31">
        <v>0</v>
      </c>
      <c r="Z25" s="15" t="s">
        <v>6</v>
      </c>
      <c r="AA25" s="78">
        <v>5</v>
      </c>
      <c r="AB25" s="76"/>
      <c r="AC25" s="31">
        <v>32.72</v>
      </c>
      <c r="AD25" s="31">
        <v>37.72</v>
      </c>
      <c r="AE25" s="75" t="s">
        <v>39</v>
      </c>
      <c r="AF25" s="76"/>
      <c r="AG25" s="31">
        <v>0</v>
      </c>
      <c r="AH25" s="31">
        <v>1.8</v>
      </c>
      <c r="AI25" s="31">
        <v>1.5</v>
      </c>
      <c r="AJ25" s="31">
        <v>1.4</v>
      </c>
      <c r="AK25" s="31">
        <v>75.819999999999993</v>
      </c>
      <c r="AL25" s="32">
        <v>0.408968</v>
      </c>
      <c r="AM25" s="32">
        <v>0.37851499999999999</v>
      </c>
      <c r="AN25" s="32">
        <v>44.812069000000001</v>
      </c>
      <c r="AO25" s="32">
        <v>47.121029999999998</v>
      </c>
      <c r="AP25" s="15">
        <v>7.8987000000000002E-2</v>
      </c>
      <c r="AQ25" s="15">
        <v>8.1671999999999995E-2</v>
      </c>
      <c r="AR25" s="15">
        <v>1.9746E-2</v>
      </c>
      <c r="AS25" s="15">
        <v>2.0417999999999999E-2</v>
      </c>
    </row>
    <row r="26" spans="1:45" ht="31.5" x14ac:dyDescent="0.25">
      <c r="A26" s="15" t="s">
        <v>66</v>
      </c>
      <c r="B26" s="15" t="s">
        <v>67</v>
      </c>
      <c r="C26" s="75" t="s">
        <v>68</v>
      </c>
      <c r="D26" s="76"/>
      <c r="E26" s="29" t="s">
        <v>6</v>
      </c>
      <c r="F26" s="30">
        <v>3.8</v>
      </c>
      <c r="G26" s="30">
        <v>2.4</v>
      </c>
      <c r="H26" s="77">
        <v>0.5</v>
      </c>
      <c r="I26" s="76"/>
      <c r="J26" s="30">
        <v>0.75</v>
      </c>
      <c r="K26" s="30">
        <v>0.25</v>
      </c>
      <c r="L26" s="30">
        <v>0.3</v>
      </c>
      <c r="M26" s="30">
        <v>1.1000000000000001</v>
      </c>
      <c r="N26" s="30">
        <v>3.4</v>
      </c>
      <c r="O26" s="31">
        <v>3.4</v>
      </c>
      <c r="P26" s="31">
        <v>9.1</v>
      </c>
      <c r="Q26" s="31">
        <v>12.5</v>
      </c>
      <c r="R26" s="31">
        <v>0.4</v>
      </c>
      <c r="S26" s="78">
        <v>14.95</v>
      </c>
      <c r="T26" s="76"/>
      <c r="U26" s="31">
        <v>15.35</v>
      </c>
      <c r="V26" s="15" t="s">
        <v>6</v>
      </c>
      <c r="W26" s="31">
        <v>1.75</v>
      </c>
      <c r="X26" s="31">
        <v>1.2</v>
      </c>
      <c r="Y26" s="31">
        <v>2.95</v>
      </c>
      <c r="Z26" s="15" t="s">
        <v>6</v>
      </c>
      <c r="AA26" s="78">
        <v>4.45</v>
      </c>
      <c r="AB26" s="76"/>
      <c r="AC26" s="31">
        <v>93.4</v>
      </c>
      <c r="AD26" s="31">
        <v>97.85</v>
      </c>
      <c r="AE26" s="75" t="s">
        <v>39</v>
      </c>
      <c r="AF26" s="76"/>
      <c r="AG26" s="31">
        <v>0</v>
      </c>
      <c r="AH26" s="31">
        <v>1.8</v>
      </c>
      <c r="AI26" s="31">
        <v>0</v>
      </c>
      <c r="AJ26" s="31">
        <v>0</v>
      </c>
      <c r="AK26" s="31">
        <v>130.44999999999999</v>
      </c>
      <c r="AL26" s="32">
        <v>0.53975399999999996</v>
      </c>
      <c r="AM26" s="32">
        <v>0.40949799999999997</v>
      </c>
      <c r="AN26" s="32">
        <v>60.039147999999997</v>
      </c>
      <c r="AO26" s="32">
        <v>77.031098</v>
      </c>
      <c r="AP26" s="15">
        <v>7.9981999999999998E-2</v>
      </c>
      <c r="AQ26" s="15">
        <v>8.3665000000000003E-2</v>
      </c>
      <c r="AR26" s="15">
        <v>1.9994999999999999E-2</v>
      </c>
      <c r="AS26" s="15">
        <v>2.0916000000000001E-2</v>
      </c>
    </row>
    <row r="27" spans="1:45" x14ac:dyDescent="0.25">
      <c r="A27" s="15" t="s">
        <v>63</v>
      </c>
      <c r="B27" s="15" t="s">
        <v>69</v>
      </c>
      <c r="C27" s="75" t="s">
        <v>70</v>
      </c>
      <c r="D27" s="76"/>
      <c r="E27" s="29" t="s">
        <v>6</v>
      </c>
      <c r="F27" s="30">
        <v>3.8</v>
      </c>
      <c r="G27" s="30">
        <v>2.4</v>
      </c>
      <c r="H27" s="77">
        <v>0.5</v>
      </c>
      <c r="I27" s="76"/>
      <c r="J27" s="30">
        <v>0.75</v>
      </c>
      <c r="K27" s="30">
        <v>0.25</v>
      </c>
      <c r="L27" s="30">
        <v>0.3</v>
      </c>
      <c r="M27" s="30">
        <v>1.1000000000000001</v>
      </c>
      <c r="N27" s="30">
        <v>3.4</v>
      </c>
      <c r="O27" s="31">
        <v>3.4</v>
      </c>
      <c r="P27" s="31">
        <v>9.1</v>
      </c>
      <c r="Q27" s="31">
        <v>12.5</v>
      </c>
      <c r="R27" s="31">
        <v>1.6</v>
      </c>
      <c r="S27" s="78">
        <v>19.3</v>
      </c>
      <c r="T27" s="76"/>
      <c r="U27" s="31">
        <v>20.9</v>
      </c>
      <c r="V27" s="15" t="s">
        <v>39</v>
      </c>
      <c r="W27" s="31">
        <v>0</v>
      </c>
      <c r="X27" s="31">
        <v>0</v>
      </c>
      <c r="Y27" s="31">
        <v>0</v>
      </c>
      <c r="Z27" s="15" t="s">
        <v>6</v>
      </c>
      <c r="AA27" s="78">
        <v>4.4000000000000004</v>
      </c>
      <c r="AB27" s="76"/>
      <c r="AC27" s="31">
        <v>95.45</v>
      </c>
      <c r="AD27" s="31">
        <v>99.85</v>
      </c>
      <c r="AE27" s="75" t="s">
        <v>39</v>
      </c>
      <c r="AF27" s="76"/>
      <c r="AG27" s="31">
        <v>0</v>
      </c>
      <c r="AH27" s="31">
        <v>1.8</v>
      </c>
      <c r="AI27" s="31">
        <v>0</v>
      </c>
      <c r="AJ27" s="31">
        <v>1.4</v>
      </c>
      <c r="AK27" s="31">
        <v>136.44999999999999</v>
      </c>
      <c r="AL27" s="32">
        <v>0.54206500000000002</v>
      </c>
      <c r="AM27" s="32">
        <v>0.41747699999999999</v>
      </c>
      <c r="AN27" s="32">
        <v>62.485329</v>
      </c>
      <c r="AO27" s="32">
        <v>79.485388999999998</v>
      </c>
      <c r="AP27" s="15">
        <v>7.1154999999999996E-2</v>
      </c>
      <c r="AQ27" s="15">
        <v>7.5289999999999996E-2</v>
      </c>
      <c r="AR27" s="15">
        <v>1.7788000000000002E-2</v>
      </c>
      <c r="AS27" s="15">
        <v>1.8821999999999998E-2</v>
      </c>
    </row>
    <row r="28" spans="1:45" ht="31.5" x14ac:dyDescent="0.25">
      <c r="A28" s="15" t="s">
        <v>71</v>
      </c>
      <c r="B28" s="15" t="s">
        <v>72</v>
      </c>
      <c r="C28" s="75" t="s">
        <v>54</v>
      </c>
      <c r="D28" s="76"/>
      <c r="E28" s="29" t="s">
        <v>6</v>
      </c>
      <c r="F28" s="30">
        <v>3.8</v>
      </c>
      <c r="G28" s="30">
        <v>2.4</v>
      </c>
      <c r="H28" s="77">
        <v>0.5</v>
      </c>
      <c r="I28" s="76"/>
      <c r="J28" s="30">
        <v>0.75</v>
      </c>
      <c r="K28" s="30">
        <v>0.25</v>
      </c>
      <c r="L28" s="30">
        <v>0.3</v>
      </c>
      <c r="M28" s="30">
        <v>1.1000000000000001</v>
      </c>
      <c r="N28" s="30">
        <v>3.4</v>
      </c>
      <c r="O28" s="31">
        <v>3.4</v>
      </c>
      <c r="P28" s="31">
        <v>9.1</v>
      </c>
      <c r="Q28" s="31">
        <v>12.5</v>
      </c>
      <c r="R28" s="31">
        <v>0.4</v>
      </c>
      <c r="S28" s="78">
        <v>0</v>
      </c>
      <c r="T28" s="76"/>
      <c r="U28" s="31">
        <v>0.4</v>
      </c>
      <c r="V28" s="15" t="s">
        <v>6</v>
      </c>
      <c r="W28" s="31">
        <v>1</v>
      </c>
      <c r="X28" s="31">
        <v>6</v>
      </c>
      <c r="Y28" s="31">
        <v>7</v>
      </c>
      <c r="Z28" s="15" t="s">
        <v>39</v>
      </c>
      <c r="AA28" s="78">
        <v>5</v>
      </c>
      <c r="AB28" s="76"/>
      <c r="AC28" s="31">
        <v>32.72</v>
      </c>
      <c r="AD28" s="31">
        <v>37.72</v>
      </c>
      <c r="AE28" s="75" t="s">
        <v>39</v>
      </c>
      <c r="AF28" s="76"/>
      <c r="AG28" s="31">
        <v>12.5</v>
      </c>
      <c r="AH28" s="31">
        <v>1.8</v>
      </c>
      <c r="AI28" s="31">
        <v>1.5</v>
      </c>
      <c r="AJ28" s="31">
        <v>1.4</v>
      </c>
      <c r="AK28" s="31">
        <v>74.819999999999993</v>
      </c>
      <c r="AL28" s="32">
        <v>0.27505400000000002</v>
      </c>
      <c r="AM28" s="32">
        <v>0.238867</v>
      </c>
      <c r="AN28" s="32">
        <v>54.240490000000001</v>
      </c>
      <c r="AO28" s="32">
        <v>56.948031</v>
      </c>
      <c r="AP28" s="15">
        <v>6.0854999999999999E-2</v>
      </c>
      <c r="AQ28" s="15">
        <v>6.2837000000000004E-2</v>
      </c>
      <c r="AR28" s="15">
        <v>1.5213000000000001E-2</v>
      </c>
      <c r="AS28" s="15">
        <v>1.5709000000000001E-2</v>
      </c>
    </row>
    <row r="29" spans="1:45" x14ac:dyDescent="0.25">
      <c r="A29" s="15" t="s">
        <v>73</v>
      </c>
      <c r="B29" s="15" t="s">
        <v>74</v>
      </c>
      <c r="C29" s="75" t="s">
        <v>43</v>
      </c>
      <c r="D29" s="76"/>
      <c r="E29" s="29" t="s">
        <v>6</v>
      </c>
      <c r="F29" s="30">
        <v>3.8</v>
      </c>
      <c r="G29" s="30">
        <v>2.4</v>
      </c>
      <c r="H29" s="77">
        <v>0.5</v>
      </c>
      <c r="I29" s="76"/>
      <c r="J29" s="30">
        <v>0.75</v>
      </c>
      <c r="K29" s="30">
        <v>0.25</v>
      </c>
      <c r="L29" s="30">
        <v>0.3</v>
      </c>
      <c r="M29" s="30">
        <v>1.1000000000000001</v>
      </c>
      <c r="N29" s="30">
        <v>3.4</v>
      </c>
      <c r="O29" s="31">
        <v>3.4</v>
      </c>
      <c r="P29" s="31">
        <v>9.1</v>
      </c>
      <c r="Q29" s="31">
        <v>12.5</v>
      </c>
      <c r="R29" s="31">
        <v>0.5</v>
      </c>
      <c r="S29" s="78">
        <v>0</v>
      </c>
      <c r="T29" s="76"/>
      <c r="U29" s="31">
        <v>0.5</v>
      </c>
      <c r="V29" s="15" t="s">
        <v>6</v>
      </c>
      <c r="W29" s="31">
        <v>0</v>
      </c>
      <c r="X29" s="31">
        <v>0</v>
      </c>
      <c r="Y29" s="31">
        <v>0</v>
      </c>
      <c r="Z29" s="15" t="s">
        <v>6</v>
      </c>
      <c r="AA29" s="78">
        <v>4.7</v>
      </c>
      <c r="AB29" s="76"/>
      <c r="AC29" s="31">
        <v>60.96</v>
      </c>
      <c r="AD29" s="31">
        <v>65.66</v>
      </c>
      <c r="AE29" s="75" t="s">
        <v>39</v>
      </c>
      <c r="AF29" s="76"/>
      <c r="AG29" s="31">
        <v>8</v>
      </c>
      <c r="AH29" s="31">
        <v>2.6</v>
      </c>
      <c r="AI29" s="31">
        <v>1.5</v>
      </c>
      <c r="AJ29" s="31">
        <v>1.4</v>
      </c>
      <c r="AK29" s="31">
        <v>92.16</v>
      </c>
      <c r="AL29" s="32">
        <v>0.45247700000000002</v>
      </c>
      <c r="AM29" s="32">
        <v>0.24732399999999999</v>
      </c>
      <c r="AN29" s="32">
        <v>50.459792</v>
      </c>
      <c r="AO29" s="32">
        <v>69.366682999999995</v>
      </c>
      <c r="AP29" s="15">
        <v>7.1184999999999998E-2</v>
      </c>
      <c r="AQ29" s="15">
        <v>7.5493000000000005E-2</v>
      </c>
      <c r="AR29" s="15">
        <v>1.7795999999999999E-2</v>
      </c>
      <c r="AS29" s="15">
        <v>1.8873000000000001E-2</v>
      </c>
    </row>
    <row r="30" spans="1:45" x14ac:dyDescent="0.25">
      <c r="A30" s="15" t="s">
        <v>73</v>
      </c>
      <c r="B30" s="15" t="s">
        <v>75</v>
      </c>
      <c r="C30" s="75" t="s">
        <v>48</v>
      </c>
      <c r="D30" s="76"/>
      <c r="E30" s="29" t="s">
        <v>6</v>
      </c>
      <c r="F30" s="30">
        <v>3.8</v>
      </c>
      <c r="G30" s="30">
        <v>2.4</v>
      </c>
      <c r="H30" s="77">
        <v>0.5</v>
      </c>
      <c r="I30" s="76"/>
      <c r="J30" s="30">
        <v>0.75</v>
      </c>
      <c r="K30" s="30">
        <v>0.25</v>
      </c>
      <c r="L30" s="30">
        <v>0.3</v>
      </c>
      <c r="M30" s="30">
        <v>1.1000000000000001</v>
      </c>
      <c r="N30" s="30">
        <v>3.4</v>
      </c>
      <c r="O30" s="31">
        <v>3.4</v>
      </c>
      <c r="P30" s="31">
        <v>9.1</v>
      </c>
      <c r="Q30" s="31">
        <v>12.5</v>
      </c>
      <c r="R30" s="31">
        <v>0.5</v>
      </c>
      <c r="S30" s="78">
        <v>0</v>
      </c>
      <c r="T30" s="76"/>
      <c r="U30" s="31">
        <v>0.5</v>
      </c>
      <c r="V30" s="15" t="s">
        <v>6</v>
      </c>
      <c r="W30" s="31">
        <v>0</v>
      </c>
      <c r="X30" s="31">
        <v>0</v>
      </c>
      <c r="Y30" s="31">
        <v>0</v>
      </c>
      <c r="Z30" s="15" t="s">
        <v>6</v>
      </c>
      <c r="AA30" s="78">
        <v>5</v>
      </c>
      <c r="AB30" s="76"/>
      <c r="AC30" s="31">
        <v>24.88</v>
      </c>
      <c r="AD30" s="31">
        <v>29.88</v>
      </c>
      <c r="AE30" s="75" t="s">
        <v>6</v>
      </c>
      <c r="AF30" s="76"/>
      <c r="AG30" s="31">
        <v>8</v>
      </c>
      <c r="AH30" s="31">
        <v>4.4000000000000004</v>
      </c>
      <c r="AI30" s="31">
        <v>1</v>
      </c>
      <c r="AJ30" s="31">
        <v>1.4</v>
      </c>
      <c r="AK30" s="31">
        <v>57.68</v>
      </c>
      <c r="AL30" s="32">
        <v>0.29061199999999998</v>
      </c>
      <c r="AM30" s="32">
        <v>0.19864200000000001</v>
      </c>
      <c r="AN30" s="32">
        <v>40.917530999999997</v>
      </c>
      <c r="AO30" s="32">
        <v>46.222360999999999</v>
      </c>
      <c r="AP30" s="15">
        <v>8.2891000000000006E-2</v>
      </c>
      <c r="AQ30" s="15">
        <v>7.9844999999999999E-2</v>
      </c>
      <c r="AR30" s="15">
        <v>2.0722000000000001E-2</v>
      </c>
      <c r="AS30" s="15">
        <v>1.9961E-2</v>
      </c>
    </row>
    <row r="31" spans="1:45" ht="31.5" x14ac:dyDescent="0.25">
      <c r="A31" s="15" t="s">
        <v>76</v>
      </c>
      <c r="B31" s="15" t="s">
        <v>77</v>
      </c>
      <c r="C31" s="75" t="s">
        <v>48</v>
      </c>
      <c r="D31" s="76"/>
      <c r="E31" s="29" t="s">
        <v>6</v>
      </c>
      <c r="F31" s="30">
        <v>3.8</v>
      </c>
      <c r="G31" s="30">
        <v>2.4</v>
      </c>
      <c r="H31" s="77">
        <v>0.5</v>
      </c>
      <c r="I31" s="76"/>
      <c r="J31" s="30">
        <v>0.75</v>
      </c>
      <c r="K31" s="30">
        <v>0.25</v>
      </c>
      <c r="L31" s="30">
        <v>0.3</v>
      </c>
      <c r="M31" s="30">
        <v>1.1000000000000001</v>
      </c>
      <c r="N31" s="30">
        <v>3.4</v>
      </c>
      <c r="O31" s="31">
        <v>3.4</v>
      </c>
      <c r="P31" s="31">
        <v>9.1</v>
      </c>
      <c r="Q31" s="31">
        <v>12.5</v>
      </c>
      <c r="R31" s="31">
        <v>0.5</v>
      </c>
      <c r="S31" s="78">
        <v>0</v>
      </c>
      <c r="T31" s="76"/>
      <c r="U31" s="31">
        <v>0.5</v>
      </c>
      <c r="V31" s="15" t="s">
        <v>6</v>
      </c>
      <c r="W31" s="31">
        <v>0.9</v>
      </c>
      <c r="X31" s="31">
        <v>10</v>
      </c>
      <c r="Y31" s="31">
        <v>10.9</v>
      </c>
      <c r="Z31" s="15" t="s">
        <v>39</v>
      </c>
      <c r="AA31" s="78">
        <v>5</v>
      </c>
      <c r="AB31" s="76"/>
      <c r="AC31" s="31">
        <v>24.88</v>
      </c>
      <c r="AD31" s="31">
        <v>29.88</v>
      </c>
      <c r="AE31" s="75" t="s">
        <v>6</v>
      </c>
      <c r="AF31" s="76"/>
      <c r="AG31" s="31">
        <v>8</v>
      </c>
      <c r="AH31" s="31">
        <v>4.4000000000000004</v>
      </c>
      <c r="AI31" s="31">
        <v>1</v>
      </c>
      <c r="AJ31" s="31">
        <v>1.4</v>
      </c>
      <c r="AK31" s="31">
        <v>68.58</v>
      </c>
      <c r="AL31" s="32">
        <v>0.30835699999999999</v>
      </c>
      <c r="AM31" s="32">
        <v>0.22509499999999999</v>
      </c>
      <c r="AN31" s="32">
        <v>47.432931000000004</v>
      </c>
      <c r="AO31" s="32">
        <v>53.142995999999997</v>
      </c>
      <c r="AP31" s="15">
        <v>7.8390000000000001E-2</v>
      </c>
      <c r="AQ31" s="15">
        <v>7.6566999999999996E-2</v>
      </c>
      <c r="AR31" s="15">
        <v>1.9597E-2</v>
      </c>
      <c r="AS31" s="15">
        <v>1.9140999999999998E-2</v>
      </c>
    </row>
    <row r="32" spans="1:45" x14ac:dyDescent="0.25">
      <c r="A32" s="15" t="s">
        <v>78</v>
      </c>
      <c r="B32" s="15" t="s">
        <v>79</v>
      </c>
      <c r="C32" s="75" t="s">
        <v>43</v>
      </c>
      <c r="D32" s="76"/>
      <c r="E32" s="29" t="s">
        <v>6</v>
      </c>
      <c r="F32" s="30">
        <v>3.8</v>
      </c>
      <c r="G32" s="30">
        <v>2.4</v>
      </c>
      <c r="H32" s="77">
        <v>0.5</v>
      </c>
      <c r="I32" s="76"/>
      <c r="J32" s="30">
        <v>0.75</v>
      </c>
      <c r="K32" s="30">
        <v>0.25</v>
      </c>
      <c r="L32" s="30">
        <v>0.3</v>
      </c>
      <c r="M32" s="30">
        <v>1.1000000000000001</v>
      </c>
      <c r="N32" s="30">
        <v>3.4</v>
      </c>
      <c r="O32" s="31">
        <v>3.4</v>
      </c>
      <c r="P32" s="31">
        <v>9.1</v>
      </c>
      <c r="Q32" s="31">
        <v>12.5</v>
      </c>
      <c r="R32" s="31">
        <v>1.4</v>
      </c>
      <c r="S32" s="78">
        <v>0</v>
      </c>
      <c r="T32" s="76"/>
      <c r="U32" s="31">
        <v>1.4</v>
      </c>
      <c r="V32" s="15" t="s">
        <v>6</v>
      </c>
      <c r="W32" s="31">
        <v>0</v>
      </c>
      <c r="X32" s="31">
        <v>0</v>
      </c>
      <c r="Y32" s="31">
        <v>0</v>
      </c>
      <c r="Z32" s="15" t="s">
        <v>6</v>
      </c>
      <c r="AA32" s="78">
        <v>4.7</v>
      </c>
      <c r="AB32" s="76"/>
      <c r="AC32" s="31">
        <v>60.96</v>
      </c>
      <c r="AD32" s="31">
        <v>65.66</v>
      </c>
      <c r="AE32" s="75" t="s">
        <v>39</v>
      </c>
      <c r="AF32" s="76"/>
      <c r="AG32" s="31">
        <v>8</v>
      </c>
      <c r="AH32" s="31">
        <v>2.6</v>
      </c>
      <c r="AI32" s="31">
        <v>1.5</v>
      </c>
      <c r="AJ32" s="31">
        <v>1.4</v>
      </c>
      <c r="AK32" s="31">
        <v>93.06</v>
      </c>
      <c r="AL32" s="32">
        <v>0.44810100000000003</v>
      </c>
      <c r="AM32" s="32">
        <v>0.24493200000000001</v>
      </c>
      <c r="AN32" s="32">
        <v>51.359791999999999</v>
      </c>
      <c r="AO32" s="32">
        <v>70.266683</v>
      </c>
      <c r="AP32" s="15">
        <v>7.1690000000000004E-2</v>
      </c>
      <c r="AQ32" s="15">
        <v>7.5806999999999999E-2</v>
      </c>
      <c r="AR32" s="15">
        <v>1.7922E-2</v>
      </c>
      <c r="AS32" s="15">
        <v>1.8950999999999999E-2</v>
      </c>
    </row>
    <row r="33" spans="1:45" x14ac:dyDescent="0.25">
      <c r="A33" s="15" t="s">
        <v>78</v>
      </c>
      <c r="B33" s="15" t="s">
        <v>80</v>
      </c>
      <c r="C33" s="75" t="s">
        <v>48</v>
      </c>
      <c r="D33" s="76"/>
      <c r="E33" s="29" t="s">
        <v>6</v>
      </c>
      <c r="F33" s="30">
        <v>3.8</v>
      </c>
      <c r="G33" s="30">
        <v>2.4</v>
      </c>
      <c r="H33" s="77">
        <v>0.5</v>
      </c>
      <c r="I33" s="76"/>
      <c r="J33" s="30">
        <v>0.75</v>
      </c>
      <c r="K33" s="30">
        <v>0.25</v>
      </c>
      <c r="L33" s="30">
        <v>0.3</v>
      </c>
      <c r="M33" s="30">
        <v>1.1000000000000001</v>
      </c>
      <c r="N33" s="30">
        <v>3.4</v>
      </c>
      <c r="O33" s="31">
        <v>3.4</v>
      </c>
      <c r="P33" s="31">
        <v>9.1</v>
      </c>
      <c r="Q33" s="31">
        <v>12.5</v>
      </c>
      <c r="R33" s="31">
        <v>1.4</v>
      </c>
      <c r="S33" s="78">
        <v>0</v>
      </c>
      <c r="T33" s="76"/>
      <c r="U33" s="31">
        <v>1.4</v>
      </c>
      <c r="V33" s="15" t="s">
        <v>6</v>
      </c>
      <c r="W33" s="31">
        <v>0</v>
      </c>
      <c r="X33" s="31">
        <v>0</v>
      </c>
      <c r="Y33" s="31">
        <v>0</v>
      </c>
      <c r="Z33" s="15" t="s">
        <v>6</v>
      </c>
      <c r="AA33" s="78">
        <v>5</v>
      </c>
      <c r="AB33" s="76"/>
      <c r="AC33" s="31">
        <v>24.88</v>
      </c>
      <c r="AD33" s="31">
        <v>29.88</v>
      </c>
      <c r="AE33" s="75" t="s">
        <v>6</v>
      </c>
      <c r="AF33" s="76"/>
      <c r="AG33" s="31">
        <v>8</v>
      </c>
      <c r="AH33" s="31">
        <v>4.4000000000000004</v>
      </c>
      <c r="AI33" s="31">
        <v>1</v>
      </c>
      <c r="AJ33" s="31">
        <v>1.4</v>
      </c>
      <c r="AK33" s="31">
        <v>58.58</v>
      </c>
      <c r="AL33" s="32">
        <v>0.28614699999999998</v>
      </c>
      <c r="AM33" s="32">
        <v>0.19559000000000001</v>
      </c>
      <c r="AN33" s="32">
        <v>41.817531000000002</v>
      </c>
      <c r="AO33" s="32">
        <v>47.122360999999998</v>
      </c>
      <c r="AP33" s="15">
        <v>8.3259E-2</v>
      </c>
      <c r="AQ33" s="15">
        <v>8.0229999999999996E-2</v>
      </c>
      <c r="AR33" s="15">
        <v>2.0813999999999999E-2</v>
      </c>
      <c r="AS33" s="15">
        <v>2.0056999999999998E-2</v>
      </c>
    </row>
    <row r="34" spans="1:45" ht="21" x14ac:dyDescent="0.25">
      <c r="A34" s="15" t="s">
        <v>81</v>
      </c>
      <c r="B34" s="15" t="s">
        <v>82</v>
      </c>
      <c r="C34" s="75" t="s">
        <v>83</v>
      </c>
      <c r="D34" s="76"/>
      <c r="E34" s="29" t="s">
        <v>6</v>
      </c>
      <c r="F34" s="30">
        <v>3.8</v>
      </c>
      <c r="G34" s="30">
        <v>2.4</v>
      </c>
      <c r="H34" s="77">
        <v>0.5</v>
      </c>
      <c r="I34" s="76"/>
      <c r="J34" s="30">
        <v>0.75</v>
      </c>
      <c r="K34" s="30">
        <v>0.25</v>
      </c>
      <c r="L34" s="30">
        <v>0.3</v>
      </c>
      <c r="M34" s="30">
        <v>1.1000000000000001</v>
      </c>
      <c r="N34" s="30">
        <v>3.4</v>
      </c>
      <c r="O34" s="31">
        <v>3.4</v>
      </c>
      <c r="P34" s="31">
        <v>9.1</v>
      </c>
      <c r="Q34" s="31">
        <v>12.5</v>
      </c>
      <c r="R34" s="31">
        <v>1.4</v>
      </c>
      <c r="S34" s="78">
        <v>6.95</v>
      </c>
      <c r="T34" s="76"/>
      <c r="U34" s="31">
        <v>8.35</v>
      </c>
      <c r="V34" s="15" t="s">
        <v>39</v>
      </c>
      <c r="W34" s="31">
        <v>0</v>
      </c>
      <c r="X34" s="31">
        <v>0</v>
      </c>
      <c r="Y34" s="31">
        <v>0</v>
      </c>
      <c r="Z34" s="15" t="s">
        <v>6</v>
      </c>
      <c r="AA34" s="78">
        <v>4.5</v>
      </c>
      <c r="AB34" s="76"/>
      <c r="AC34" s="31">
        <v>28.05</v>
      </c>
      <c r="AD34" s="31">
        <v>32.549999999999997</v>
      </c>
      <c r="AE34" s="75" t="s">
        <v>39</v>
      </c>
      <c r="AF34" s="76"/>
      <c r="AG34" s="31">
        <v>0</v>
      </c>
      <c r="AH34" s="31">
        <v>3.2</v>
      </c>
      <c r="AI34" s="31">
        <v>2</v>
      </c>
      <c r="AJ34" s="31">
        <v>1.4</v>
      </c>
      <c r="AK34" s="31">
        <v>60</v>
      </c>
      <c r="AL34" s="32">
        <v>0.29699999999999999</v>
      </c>
      <c r="AM34" s="32">
        <v>0.29109400000000002</v>
      </c>
      <c r="AN34" s="32">
        <v>42.180056999999998</v>
      </c>
      <c r="AO34" s="32">
        <v>42.534376000000002</v>
      </c>
      <c r="AP34" s="15">
        <v>7.621E-2</v>
      </c>
      <c r="AQ34" s="15">
        <v>8.0418000000000003E-2</v>
      </c>
      <c r="AR34" s="15">
        <v>1.9051999999999999E-2</v>
      </c>
      <c r="AS34" s="15">
        <v>2.0104E-2</v>
      </c>
    </row>
    <row r="35" spans="1:45" ht="21" x14ac:dyDescent="0.25">
      <c r="A35" s="15" t="s">
        <v>81</v>
      </c>
      <c r="B35" s="15" t="s">
        <v>84</v>
      </c>
      <c r="C35" s="75" t="s">
        <v>41</v>
      </c>
      <c r="D35" s="76"/>
      <c r="E35" s="29" t="s">
        <v>6</v>
      </c>
      <c r="F35" s="30">
        <v>3.8</v>
      </c>
      <c r="G35" s="30">
        <v>2.4</v>
      </c>
      <c r="H35" s="77">
        <v>0.5</v>
      </c>
      <c r="I35" s="76"/>
      <c r="J35" s="30">
        <v>0.75</v>
      </c>
      <c r="K35" s="30">
        <v>0.25</v>
      </c>
      <c r="L35" s="30">
        <v>0.3</v>
      </c>
      <c r="M35" s="30">
        <v>1.1000000000000001</v>
      </c>
      <c r="N35" s="30">
        <v>3.4</v>
      </c>
      <c r="O35" s="31">
        <v>3.4</v>
      </c>
      <c r="P35" s="31">
        <v>9.1</v>
      </c>
      <c r="Q35" s="31">
        <v>12.5</v>
      </c>
      <c r="R35" s="31">
        <v>1.4</v>
      </c>
      <c r="S35" s="78">
        <v>6.95</v>
      </c>
      <c r="T35" s="76"/>
      <c r="U35" s="31">
        <v>8.35</v>
      </c>
      <c r="V35" s="15" t="s">
        <v>39</v>
      </c>
      <c r="W35" s="31">
        <v>0</v>
      </c>
      <c r="X35" s="31">
        <v>0</v>
      </c>
      <c r="Y35" s="31">
        <v>0</v>
      </c>
      <c r="Z35" s="15" t="s">
        <v>6</v>
      </c>
      <c r="AA35" s="78">
        <v>4.9000000000000004</v>
      </c>
      <c r="AB35" s="76"/>
      <c r="AC35" s="31">
        <v>32.65</v>
      </c>
      <c r="AD35" s="31">
        <v>37.549999999999997</v>
      </c>
      <c r="AE35" s="75" t="s">
        <v>6</v>
      </c>
      <c r="AF35" s="76"/>
      <c r="AG35" s="31">
        <v>0</v>
      </c>
      <c r="AH35" s="31">
        <v>1.8</v>
      </c>
      <c r="AI35" s="31">
        <v>0</v>
      </c>
      <c r="AJ35" s="31">
        <v>1.4</v>
      </c>
      <c r="AK35" s="31">
        <v>61.6</v>
      </c>
      <c r="AL35" s="32">
        <v>0.31725999999999999</v>
      </c>
      <c r="AM35" s="32">
        <v>0.31639600000000001</v>
      </c>
      <c r="AN35" s="32">
        <v>42.056784</v>
      </c>
      <c r="AO35" s="32">
        <v>42.110010000000003</v>
      </c>
      <c r="AP35" s="15">
        <v>8.3365999999999996E-2</v>
      </c>
      <c r="AQ35" s="15">
        <v>8.7462999999999999E-2</v>
      </c>
      <c r="AR35" s="15">
        <v>2.0840999999999998E-2</v>
      </c>
      <c r="AS35" s="15">
        <v>2.1864999999999999E-2</v>
      </c>
    </row>
    <row r="36" spans="1:45" ht="21" x14ac:dyDescent="0.25">
      <c r="A36" s="15" t="s">
        <v>81</v>
      </c>
      <c r="B36" s="15" t="s">
        <v>85</v>
      </c>
      <c r="C36" s="75" t="s">
        <v>43</v>
      </c>
      <c r="D36" s="76"/>
      <c r="E36" s="29" t="s">
        <v>6</v>
      </c>
      <c r="F36" s="30">
        <v>3.8</v>
      </c>
      <c r="G36" s="30">
        <v>2.4</v>
      </c>
      <c r="H36" s="77">
        <v>0.5</v>
      </c>
      <c r="I36" s="76"/>
      <c r="J36" s="30">
        <v>0.75</v>
      </c>
      <c r="K36" s="30">
        <v>0.25</v>
      </c>
      <c r="L36" s="30">
        <v>0.3</v>
      </c>
      <c r="M36" s="30">
        <v>1.1000000000000001</v>
      </c>
      <c r="N36" s="30">
        <v>3.4</v>
      </c>
      <c r="O36" s="31">
        <v>3.4</v>
      </c>
      <c r="P36" s="31">
        <v>9.1</v>
      </c>
      <c r="Q36" s="31">
        <v>12.5</v>
      </c>
      <c r="R36" s="31">
        <v>1.4</v>
      </c>
      <c r="S36" s="78">
        <v>6.95</v>
      </c>
      <c r="T36" s="76"/>
      <c r="U36" s="31">
        <v>8.35</v>
      </c>
      <c r="V36" s="15" t="s">
        <v>39</v>
      </c>
      <c r="W36" s="31">
        <v>0</v>
      </c>
      <c r="X36" s="31">
        <v>0</v>
      </c>
      <c r="Y36" s="31">
        <v>0</v>
      </c>
      <c r="Z36" s="15" t="s">
        <v>6</v>
      </c>
      <c r="AA36" s="78">
        <v>4.7</v>
      </c>
      <c r="AB36" s="76"/>
      <c r="AC36" s="31">
        <v>60.96</v>
      </c>
      <c r="AD36" s="31">
        <v>65.66</v>
      </c>
      <c r="AE36" s="75" t="s">
        <v>39</v>
      </c>
      <c r="AF36" s="76"/>
      <c r="AG36" s="31">
        <v>0</v>
      </c>
      <c r="AH36" s="31">
        <v>2.6</v>
      </c>
      <c r="AI36" s="31">
        <v>1.5</v>
      </c>
      <c r="AJ36" s="31">
        <v>1.4</v>
      </c>
      <c r="AK36" s="31">
        <v>92.01</v>
      </c>
      <c r="AL36" s="32">
        <v>0.43535099999999999</v>
      </c>
      <c r="AM36" s="32">
        <v>0.271702</v>
      </c>
      <c r="AN36" s="32">
        <v>51.953409999999998</v>
      </c>
      <c r="AO36" s="32">
        <v>67.010767999999999</v>
      </c>
      <c r="AP36" s="15">
        <v>7.0871000000000003E-2</v>
      </c>
      <c r="AQ36" s="15">
        <v>7.9490000000000005E-2</v>
      </c>
      <c r="AR36" s="15">
        <v>1.7717E-2</v>
      </c>
      <c r="AS36" s="15">
        <v>1.9872000000000001E-2</v>
      </c>
    </row>
    <row r="37" spans="1:45" ht="31.5" x14ac:dyDescent="0.25">
      <c r="A37" s="15" t="s">
        <v>86</v>
      </c>
      <c r="B37" s="15" t="s">
        <v>87</v>
      </c>
      <c r="C37" s="75" t="s">
        <v>41</v>
      </c>
      <c r="D37" s="76"/>
      <c r="E37" s="29" t="s">
        <v>6</v>
      </c>
      <c r="F37" s="30">
        <v>3.8</v>
      </c>
      <c r="G37" s="30">
        <v>2.4</v>
      </c>
      <c r="H37" s="77">
        <v>0.5</v>
      </c>
      <c r="I37" s="76"/>
      <c r="J37" s="30">
        <v>0.75</v>
      </c>
      <c r="K37" s="30">
        <v>0.25</v>
      </c>
      <c r="L37" s="30">
        <v>0.3</v>
      </c>
      <c r="M37" s="30">
        <v>1.1000000000000001</v>
      </c>
      <c r="N37" s="30">
        <v>3.4</v>
      </c>
      <c r="O37" s="31">
        <v>3.4</v>
      </c>
      <c r="P37" s="31">
        <v>9.1</v>
      </c>
      <c r="Q37" s="31">
        <v>12.5</v>
      </c>
      <c r="R37" s="31">
        <v>0.4</v>
      </c>
      <c r="S37" s="78">
        <v>0</v>
      </c>
      <c r="T37" s="76"/>
      <c r="U37" s="31">
        <v>0.4</v>
      </c>
      <c r="V37" s="15" t="s">
        <v>6</v>
      </c>
      <c r="W37" s="31">
        <v>1.3</v>
      </c>
      <c r="X37" s="31">
        <v>3</v>
      </c>
      <c r="Y37" s="31">
        <v>4.3</v>
      </c>
      <c r="Z37" s="15" t="s">
        <v>6</v>
      </c>
      <c r="AA37" s="78">
        <v>4.9000000000000004</v>
      </c>
      <c r="AB37" s="76"/>
      <c r="AC37" s="31">
        <v>32.65</v>
      </c>
      <c r="AD37" s="31">
        <v>37.549999999999997</v>
      </c>
      <c r="AE37" s="75" t="s">
        <v>6</v>
      </c>
      <c r="AF37" s="76"/>
      <c r="AG37" s="31">
        <v>0</v>
      </c>
      <c r="AH37" s="31">
        <v>1.8</v>
      </c>
      <c r="AI37" s="31">
        <v>0</v>
      </c>
      <c r="AJ37" s="31">
        <v>1.4</v>
      </c>
      <c r="AK37" s="31">
        <v>57.95</v>
      </c>
      <c r="AL37" s="32">
        <v>0.311139</v>
      </c>
      <c r="AM37" s="32">
        <v>0.281163</v>
      </c>
      <c r="AN37" s="32">
        <v>39.919542</v>
      </c>
      <c r="AO37" s="32">
        <v>41.656604999999999</v>
      </c>
      <c r="AP37" s="15">
        <v>9.6096000000000001E-2</v>
      </c>
      <c r="AQ37" s="15">
        <v>9.6337000000000006E-2</v>
      </c>
      <c r="AR37" s="15">
        <v>2.4024E-2</v>
      </c>
      <c r="AS37" s="15">
        <v>2.4084000000000001E-2</v>
      </c>
    </row>
    <row r="38" spans="1:45" x14ac:dyDescent="0.25">
      <c r="A38" s="15" t="s">
        <v>88</v>
      </c>
      <c r="B38" s="15" t="s">
        <v>89</v>
      </c>
      <c r="C38" s="75" t="s">
        <v>43</v>
      </c>
      <c r="D38" s="76"/>
      <c r="E38" s="29" t="s">
        <v>6</v>
      </c>
      <c r="F38" s="30">
        <v>3.8</v>
      </c>
      <c r="G38" s="30">
        <v>2.4</v>
      </c>
      <c r="H38" s="77">
        <v>0.5</v>
      </c>
      <c r="I38" s="76"/>
      <c r="J38" s="30">
        <v>0.75</v>
      </c>
      <c r="K38" s="30">
        <v>0.25</v>
      </c>
      <c r="L38" s="30">
        <v>0.3</v>
      </c>
      <c r="M38" s="30">
        <v>1.1000000000000001</v>
      </c>
      <c r="N38" s="30">
        <v>3.4</v>
      </c>
      <c r="O38" s="31">
        <v>3.4</v>
      </c>
      <c r="P38" s="31">
        <v>9.1</v>
      </c>
      <c r="Q38" s="31">
        <v>12.5</v>
      </c>
      <c r="R38" s="31">
        <v>0.4</v>
      </c>
      <c r="S38" s="78">
        <v>5.9</v>
      </c>
      <c r="T38" s="76"/>
      <c r="U38" s="31">
        <v>6.3</v>
      </c>
      <c r="V38" s="15" t="s">
        <v>39</v>
      </c>
      <c r="W38" s="31">
        <v>0</v>
      </c>
      <c r="X38" s="31">
        <v>0</v>
      </c>
      <c r="Y38" s="31">
        <v>0</v>
      </c>
      <c r="Z38" s="15" t="s">
        <v>6</v>
      </c>
      <c r="AA38" s="78">
        <v>4.7</v>
      </c>
      <c r="AB38" s="76"/>
      <c r="AC38" s="31">
        <v>60.96</v>
      </c>
      <c r="AD38" s="31">
        <v>65.66</v>
      </c>
      <c r="AE38" s="75" t="s">
        <v>39</v>
      </c>
      <c r="AF38" s="76"/>
      <c r="AG38" s="31">
        <v>0</v>
      </c>
      <c r="AH38" s="31">
        <v>2.6</v>
      </c>
      <c r="AI38" s="31">
        <v>1.5</v>
      </c>
      <c r="AJ38" s="31">
        <v>1.4</v>
      </c>
      <c r="AK38" s="31">
        <v>89.96</v>
      </c>
      <c r="AL38" s="32">
        <v>0.46090300000000001</v>
      </c>
      <c r="AM38" s="32">
        <v>0.25835599999999997</v>
      </c>
      <c r="AN38" s="32">
        <v>48.497248999999996</v>
      </c>
      <c r="AO38" s="32">
        <v>66.718328999999997</v>
      </c>
      <c r="AP38" s="15">
        <v>7.3858999999999994E-2</v>
      </c>
      <c r="AQ38" s="15">
        <v>7.8340000000000007E-2</v>
      </c>
      <c r="AR38" s="15">
        <v>1.8464000000000001E-2</v>
      </c>
      <c r="AS38" s="15">
        <v>1.9585000000000002E-2</v>
      </c>
    </row>
    <row r="39" spans="1:45" ht="21" x14ac:dyDescent="0.25">
      <c r="A39" s="15" t="s">
        <v>90</v>
      </c>
      <c r="B39" s="15" t="s">
        <v>91</v>
      </c>
      <c r="C39" s="75" t="s">
        <v>43</v>
      </c>
      <c r="D39" s="76"/>
      <c r="E39" s="29" t="s">
        <v>6</v>
      </c>
      <c r="F39" s="30">
        <v>3.8</v>
      </c>
      <c r="G39" s="30">
        <v>2.4</v>
      </c>
      <c r="H39" s="77">
        <v>0.5</v>
      </c>
      <c r="I39" s="76"/>
      <c r="J39" s="30">
        <v>0.75</v>
      </c>
      <c r="K39" s="30">
        <v>0.25</v>
      </c>
      <c r="L39" s="30">
        <v>0.3</v>
      </c>
      <c r="M39" s="30">
        <v>1.1000000000000001</v>
      </c>
      <c r="N39" s="30">
        <v>3.4</v>
      </c>
      <c r="O39" s="31">
        <v>3.4</v>
      </c>
      <c r="P39" s="31">
        <v>9.1</v>
      </c>
      <c r="Q39" s="31">
        <v>12.5</v>
      </c>
      <c r="R39" s="31">
        <v>0.4</v>
      </c>
      <c r="S39" s="78">
        <v>0</v>
      </c>
      <c r="T39" s="76"/>
      <c r="U39" s="31">
        <v>0.4</v>
      </c>
      <c r="V39" s="15" t="s">
        <v>6</v>
      </c>
      <c r="W39" s="31">
        <v>1.5</v>
      </c>
      <c r="X39" s="31">
        <v>3</v>
      </c>
      <c r="Y39" s="31">
        <v>4.5</v>
      </c>
      <c r="Z39" s="15" t="s">
        <v>6</v>
      </c>
      <c r="AA39" s="78">
        <v>4.7</v>
      </c>
      <c r="AB39" s="76"/>
      <c r="AC39" s="31">
        <v>60.96</v>
      </c>
      <c r="AD39" s="31">
        <v>65.66</v>
      </c>
      <c r="AE39" s="75" t="s">
        <v>39</v>
      </c>
      <c r="AF39" s="76"/>
      <c r="AG39" s="31">
        <v>0</v>
      </c>
      <c r="AH39" s="31">
        <v>2.6</v>
      </c>
      <c r="AI39" s="31">
        <v>1.5</v>
      </c>
      <c r="AJ39" s="31">
        <v>1.4</v>
      </c>
      <c r="AK39" s="31">
        <v>88.56</v>
      </c>
      <c r="AL39" s="32">
        <v>0.43522899999999998</v>
      </c>
      <c r="AM39" s="32">
        <v>0.24619099999999999</v>
      </c>
      <c r="AN39" s="32">
        <v>50.016168</v>
      </c>
      <c r="AO39" s="32">
        <v>66.757362999999998</v>
      </c>
      <c r="AP39" s="15">
        <v>8.0613000000000004E-2</v>
      </c>
      <c r="AQ39" s="15">
        <v>8.5034999999999999E-2</v>
      </c>
      <c r="AR39" s="15">
        <v>2.0153000000000001E-2</v>
      </c>
      <c r="AS39" s="15">
        <v>2.1257999999999999E-2</v>
      </c>
    </row>
    <row r="40" spans="1:45" x14ac:dyDescent="0.25">
      <c r="A40" s="15" t="s">
        <v>92</v>
      </c>
      <c r="B40" s="15" t="s">
        <v>93</v>
      </c>
      <c r="C40" s="75" t="s">
        <v>43</v>
      </c>
      <c r="D40" s="76"/>
      <c r="E40" s="29" t="s">
        <v>6</v>
      </c>
      <c r="F40" s="30">
        <v>3.8</v>
      </c>
      <c r="G40" s="30">
        <v>2.4</v>
      </c>
      <c r="H40" s="77">
        <v>0.5</v>
      </c>
      <c r="I40" s="76"/>
      <c r="J40" s="30">
        <v>0.75</v>
      </c>
      <c r="K40" s="30">
        <v>0.25</v>
      </c>
      <c r="L40" s="30">
        <v>0.3</v>
      </c>
      <c r="M40" s="30">
        <v>1.1000000000000001</v>
      </c>
      <c r="N40" s="30">
        <v>3.4</v>
      </c>
      <c r="O40" s="31">
        <v>3.4</v>
      </c>
      <c r="P40" s="31">
        <v>9.1</v>
      </c>
      <c r="Q40" s="31">
        <v>12.5</v>
      </c>
      <c r="R40" s="31">
        <v>1.2</v>
      </c>
      <c r="S40" s="78">
        <v>1</v>
      </c>
      <c r="T40" s="76"/>
      <c r="U40" s="31">
        <v>2.2000000000000002</v>
      </c>
      <c r="V40" s="15" t="s">
        <v>6</v>
      </c>
      <c r="W40" s="31">
        <v>0</v>
      </c>
      <c r="X40" s="31">
        <v>0</v>
      </c>
      <c r="Y40" s="31">
        <v>0</v>
      </c>
      <c r="Z40" s="15" t="s">
        <v>6</v>
      </c>
      <c r="AA40" s="78">
        <v>4.7</v>
      </c>
      <c r="AB40" s="76"/>
      <c r="AC40" s="31">
        <v>60.96</v>
      </c>
      <c r="AD40" s="31">
        <v>65.66</v>
      </c>
      <c r="AE40" s="75" t="s">
        <v>39</v>
      </c>
      <c r="AF40" s="76"/>
      <c r="AG40" s="31">
        <v>8</v>
      </c>
      <c r="AH40" s="31">
        <v>2.6</v>
      </c>
      <c r="AI40" s="31">
        <v>1.5</v>
      </c>
      <c r="AJ40" s="31">
        <v>1.4</v>
      </c>
      <c r="AK40" s="31">
        <v>93.86</v>
      </c>
      <c r="AL40" s="32">
        <v>0.45006099999999999</v>
      </c>
      <c r="AM40" s="32">
        <v>0.248144</v>
      </c>
      <c r="AN40" s="32">
        <v>51.617280999999998</v>
      </c>
      <c r="AO40" s="32">
        <v>70.569278999999995</v>
      </c>
      <c r="AP40" s="15">
        <v>7.1831000000000006E-2</v>
      </c>
      <c r="AQ40" s="15">
        <v>7.5911000000000006E-2</v>
      </c>
      <c r="AR40" s="15">
        <v>1.7957000000000001E-2</v>
      </c>
      <c r="AS40" s="15">
        <v>1.8977000000000001E-2</v>
      </c>
    </row>
    <row r="41" spans="1:45" x14ac:dyDescent="0.25">
      <c r="A41" s="15" t="s">
        <v>92</v>
      </c>
      <c r="B41" s="15" t="s">
        <v>94</v>
      </c>
      <c r="C41" s="75" t="s">
        <v>48</v>
      </c>
      <c r="D41" s="76"/>
      <c r="E41" s="29" t="s">
        <v>6</v>
      </c>
      <c r="F41" s="30">
        <v>3.8</v>
      </c>
      <c r="G41" s="30">
        <v>2.4</v>
      </c>
      <c r="H41" s="77">
        <v>0.5</v>
      </c>
      <c r="I41" s="76"/>
      <c r="J41" s="30">
        <v>0.75</v>
      </c>
      <c r="K41" s="30">
        <v>0.25</v>
      </c>
      <c r="L41" s="30">
        <v>0.3</v>
      </c>
      <c r="M41" s="30">
        <v>1.1000000000000001</v>
      </c>
      <c r="N41" s="30">
        <v>3.4</v>
      </c>
      <c r="O41" s="31">
        <v>3.4</v>
      </c>
      <c r="P41" s="31">
        <v>9.1</v>
      </c>
      <c r="Q41" s="31">
        <v>12.5</v>
      </c>
      <c r="R41" s="31">
        <v>1.2</v>
      </c>
      <c r="S41" s="78">
        <v>1</v>
      </c>
      <c r="T41" s="76"/>
      <c r="U41" s="31">
        <v>2.2000000000000002</v>
      </c>
      <c r="V41" s="15" t="s">
        <v>6</v>
      </c>
      <c r="W41" s="31">
        <v>0</v>
      </c>
      <c r="X41" s="31">
        <v>0</v>
      </c>
      <c r="Y41" s="31">
        <v>0</v>
      </c>
      <c r="Z41" s="15" t="s">
        <v>6</v>
      </c>
      <c r="AA41" s="78">
        <v>5</v>
      </c>
      <c r="AB41" s="76"/>
      <c r="AC41" s="31">
        <v>24.88</v>
      </c>
      <c r="AD41" s="31">
        <v>29.88</v>
      </c>
      <c r="AE41" s="75" t="s">
        <v>6</v>
      </c>
      <c r="AF41" s="76"/>
      <c r="AG41" s="31">
        <v>8</v>
      </c>
      <c r="AH41" s="31">
        <v>4.4000000000000004</v>
      </c>
      <c r="AI41" s="31">
        <v>1</v>
      </c>
      <c r="AJ41" s="31">
        <v>1.4</v>
      </c>
      <c r="AK41" s="31">
        <v>59.38</v>
      </c>
      <c r="AL41" s="32">
        <v>0.29142800000000002</v>
      </c>
      <c r="AM41" s="32">
        <v>0.20133200000000001</v>
      </c>
      <c r="AN41" s="32">
        <v>42.075020000000002</v>
      </c>
      <c r="AO41" s="32">
        <v>47.424956999999999</v>
      </c>
      <c r="AP41" s="15">
        <v>8.3362000000000006E-2</v>
      </c>
      <c r="AQ41" s="15">
        <v>8.0355999999999997E-2</v>
      </c>
      <c r="AR41" s="15">
        <v>2.0840000000000001E-2</v>
      </c>
      <c r="AS41" s="15">
        <v>2.0088999999999999E-2</v>
      </c>
    </row>
    <row r="42" spans="1:45" x14ac:dyDescent="0.25">
      <c r="A42" s="15" t="s">
        <v>95</v>
      </c>
      <c r="B42" s="15" t="s">
        <v>96</v>
      </c>
      <c r="C42" s="75" t="s">
        <v>41</v>
      </c>
      <c r="D42" s="76"/>
      <c r="E42" s="29" t="s">
        <v>6</v>
      </c>
      <c r="F42" s="30">
        <v>3.8</v>
      </c>
      <c r="G42" s="30">
        <v>2.4</v>
      </c>
      <c r="H42" s="77">
        <v>0.5</v>
      </c>
      <c r="I42" s="76"/>
      <c r="J42" s="30">
        <v>0.75</v>
      </c>
      <c r="K42" s="30">
        <v>0.25</v>
      </c>
      <c r="L42" s="30">
        <v>0.3</v>
      </c>
      <c r="M42" s="30">
        <v>1.1000000000000001</v>
      </c>
      <c r="N42" s="30">
        <v>3.4</v>
      </c>
      <c r="O42" s="31">
        <v>3.4</v>
      </c>
      <c r="P42" s="31">
        <v>9.1</v>
      </c>
      <c r="Q42" s="31">
        <v>12.5</v>
      </c>
      <c r="R42" s="31">
        <v>1.7</v>
      </c>
      <c r="S42" s="78">
        <v>12.6</v>
      </c>
      <c r="T42" s="76"/>
      <c r="U42" s="31">
        <v>14.3</v>
      </c>
      <c r="V42" s="15" t="s">
        <v>39</v>
      </c>
      <c r="W42" s="31">
        <v>0</v>
      </c>
      <c r="X42" s="31">
        <v>0</v>
      </c>
      <c r="Y42" s="31">
        <v>0</v>
      </c>
      <c r="Z42" s="15" t="s">
        <v>6</v>
      </c>
      <c r="AA42" s="78">
        <v>4.9000000000000004</v>
      </c>
      <c r="AB42" s="76"/>
      <c r="AC42" s="31">
        <v>32.65</v>
      </c>
      <c r="AD42" s="31">
        <v>37.549999999999997</v>
      </c>
      <c r="AE42" s="75" t="s">
        <v>6</v>
      </c>
      <c r="AF42" s="76"/>
      <c r="AG42" s="31">
        <v>0</v>
      </c>
      <c r="AH42" s="31">
        <v>1.8</v>
      </c>
      <c r="AI42" s="31">
        <v>0</v>
      </c>
      <c r="AJ42" s="31">
        <v>1.4</v>
      </c>
      <c r="AK42" s="31">
        <v>67.55</v>
      </c>
      <c r="AL42" s="32">
        <v>0.36638700000000002</v>
      </c>
      <c r="AM42" s="32">
        <v>0.32411400000000001</v>
      </c>
      <c r="AN42" s="32">
        <v>42.800584999999998</v>
      </c>
      <c r="AO42" s="32">
        <v>45.656165999999999</v>
      </c>
      <c r="AP42" s="15">
        <v>8.8877999999999999E-2</v>
      </c>
      <c r="AQ42" s="15">
        <v>8.8983000000000007E-2</v>
      </c>
      <c r="AR42" s="15">
        <v>2.2218999999999999E-2</v>
      </c>
      <c r="AS42" s="15">
        <v>2.2245000000000001E-2</v>
      </c>
    </row>
    <row r="43" spans="1:45" ht="31.5" x14ac:dyDescent="0.25">
      <c r="A43" s="15" t="s">
        <v>97</v>
      </c>
      <c r="B43" s="15" t="s">
        <v>98</v>
      </c>
      <c r="C43" s="75" t="s">
        <v>41</v>
      </c>
      <c r="D43" s="76"/>
      <c r="E43" s="29" t="s">
        <v>6</v>
      </c>
      <c r="F43" s="30">
        <v>3.8</v>
      </c>
      <c r="G43" s="30">
        <v>2.4</v>
      </c>
      <c r="H43" s="77">
        <v>0.5</v>
      </c>
      <c r="I43" s="76"/>
      <c r="J43" s="30">
        <v>0.75</v>
      </c>
      <c r="K43" s="30">
        <v>0.25</v>
      </c>
      <c r="L43" s="30">
        <v>0.3</v>
      </c>
      <c r="M43" s="30">
        <v>1.1000000000000001</v>
      </c>
      <c r="N43" s="30">
        <v>3.4</v>
      </c>
      <c r="O43" s="31">
        <v>3.4</v>
      </c>
      <c r="P43" s="31">
        <v>9.1</v>
      </c>
      <c r="Q43" s="31">
        <v>12.5</v>
      </c>
      <c r="R43" s="31">
        <v>0.5</v>
      </c>
      <c r="S43" s="78">
        <v>12.6</v>
      </c>
      <c r="T43" s="76"/>
      <c r="U43" s="31">
        <v>13.1</v>
      </c>
      <c r="V43" s="15" t="s">
        <v>39</v>
      </c>
      <c r="W43" s="31">
        <v>1.2</v>
      </c>
      <c r="X43" s="31">
        <v>0</v>
      </c>
      <c r="Y43" s="31">
        <v>1.2</v>
      </c>
      <c r="Z43" s="15" t="s">
        <v>6</v>
      </c>
      <c r="AA43" s="78">
        <v>4.9000000000000004</v>
      </c>
      <c r="AB43" s="76"/>
      <c r="AC43" s="31">
        <v>32.65</v>
      </c>
      <c r="AD43" s="31">
        <v>37.549999999999997</v>
      </c>
      <c r="AE43" s="75" t="s">
        <v>6</v>
      </c>
      <c r="AF43" s="76"/>
      <c r="AG43" s="31">
        <v>0</v>
      </c>
      <c r="AH43" s="31">
        <v>1.8</v>
      </c>
      <c r="AI43" s="31">
        <v>0</v>
      </c>
      <c r="AJ43" s="31">
        <v>1.4</v>
      </c>
      <c r="AK43" s="31">
        <v>67.55</v>
      </c>
      <c r="AL43" s="32">
        <v>0.36638700000000002</v>
      </c>
      <c r="AM43" s="32">
        <v>0.32411400000000001</v>
      </c>
      <c r="AN43" s="32">
        <v>42.800584999999998</v>
      </c>
      <c r="AO43" s="32">
        <v>45.656165999999999</v>
      </c>
      <c r="AP43" s="15">
        <v>8.8877999999999999E-2</v>
      </c>
      <c r="AQ43" s="15">
        <v>8.8983000000000007E-2</v>
      </c>
      <c r="AR43" s="15">
        <v>2.2218999999999999E-2</v>
      </c>
      <c r="AS43" s="15">
        <v>2.2245000000000001E-2</v>
      </c>
    </row>
    <row r="44" spans="1:45" ht="21" x14ac:dyDescent="0.25">
      <c r="A44" s="15" t="s">
        <v>99</v>
      </c>
      <c r="B44" s="15" t="s">
        <v>100</v>
      </c>
      <c r="C44" s="75" t="s">
        <v>38</v>
      </c>
      <c r="D44" s="76"/>
      <c r="E44" s="29" t="s">
        <v>6</v>
      </c>
      <c r="F44" s="30">
        <v>3.8</v>
      </c>
      <c r="G44" s="30">
        <v>2.4</v>
      </c>
      <c r="H44" s="77">
        <v>0.5</v>
      </c>
      <c r="I44" s="76"/>
      <c r="J44" s="30">
        <v>0.75</v>
      </c>
      <c r="K44" s="30">
        <v>0.25</v>
      </c>
      <c r="L44" s="30">
        <v>0.3</v>
      </c>
      <c r="M44" s="30">
        <v>1.1000000000000001</v>
      </c>
      <c r="N44" s="30">
        <v>3.4</v>
      </c>
      <c r="O44" s="31">
        <v>3.4</v>
      </c>
      <c r="P44" s="31">
        <v>9.1</v>
      </c>
      <c r="Q44" s="31">
        <v>12.5</v>
      </c>
      <c r="R44" s="31">
        <v>1.4</v>
      </c>
      <c r="S44" s="78">
        <v>1.8</v>
      </c>
      <c r="T44" s="76"/>
      <c r="U44" s="31">
        <v>3.2</v>
      </c>
      <c r="V44" s="15" t="s">
        <v>6</v>
      </c>
      <c r="W44" s="31">
        <v>0</v>
      </c>
      <c r="X44" s="31">
        <v>0</v>
      </c>
      <c r="Y44" s="31">
        <v>0</v>
      </c>
      <c r="Z44" s="15" t="s">
        <v>6</v>
      </c>
      <c r="AA44" s="78">
        <v>3.8</v>
      </c>
      <c r="AB44" s="76"/>
      <c r="AC44" s="31">
        <v>29.83</v>
      </c>
      <c r="AD44" s="31">
        <v>33.630000000000003</v>
      </c>
      <c r="AE44" s="75" t="s">
        <v>6</v>
      </c>
      <c r="AF44" s="76"/>
      <c r="AG44" s="31">
        <v>4.4000000000000004</v>
      </c>
      <c r="AH44" s="31">
        <v>2.6</v>
      </c>
      <c r="AI44" s="31">
        <v>0</v>
      </c>
      <c r="AJ44" s="31">
        <v>1.4</v>
      </c>
      <c r="AK44" s="31">
        <v>57.73</v>
      </c>
      <c r="AL44" s="32">
        <v>0.33765299999999998</v>
      </c>
      <c r="AM44" s="32">
        <v>0.26118799999999998</v>
      </c>
      <c r="AN44" s="32">
        <v>38.237302</v>
      </c>
      <c r="AO44" s="32">
        <v>42.651618999999997</v>
      </c>
      <c r="AP44" s="15">
        <v>8.9209999999999998E-2</v>
      </c>
      <c r="AQ44" s="15">
        <v>8.8315000000000005E-2</v>
      </c>
      <c r="AR44" s="15">
        <v>2.2301999999999999E-2</v>
      </c>
      <c r="AS44" s="15">
        <v>2.2078E-2</v>
      </c>
    </row>
    <row r="45" spans="1:45" ht="21" x14ac:dyDescent="0.25">
      <c r="A45" s="15" t="s">
        <v>99</v>
      </c>
      <c r="B45" s="15" t="s">
        <v>101</v>
      </c>
      <c r="C45" s="75" t="s">
        <v>48</v>
      </c>
      <c r="D45" s="76"/>
      <c r="E45" s="29" t="s">
        <v>6</v>
      </c>
      <c r="F45" s="30">
        <v>3.8</v>
      </c>
      <c r="G45" s="30">
        <v>2.4</v>
      </c>
      <c r="H45" s="77">
        <v>0.5</v>
      </c>
      <c r="I45" s="76"/>
      <c r="J45" s="30">
        <v>0.75</v>
      </c>
      <c r="K45" s="30">
        <v>0.25</v>
      </c>
      <c r="L45" s="30">
        <v>0.3</v>
      </c>
      <c r="M45" s="30">
        <v>1.1000000000000001</v>
      </c>
      <c r="N45" s="30">
        <v>3.4</v>
      </c>
      <c r="O45" s="31">
        <v>3.4</v>
      </c>
      <c r="P45" s="31">
        <v>9.1</v>
      </c>
      <c r="Q45" s="31">
        <v>12.5</v>
      </c>
      <c r="R45" s="31">
        <v>1.4</v>
      </c>
      <c r="S45" s="78">
        <v>1.8</v>
      </c>
      <c r="T45" s="76"/>
      <c r="U45" s="31">
        <v>3.2</v>
      </c>
      <c r="V45" s="15" t="s">
        <v>6</v>
      </c>
      <c r="W45" s="31">
        <v>0</v>
      </c>
      <c r="X45" s="31">
        <v>0</v>
      </c>
      <c r="Y45" s="31">
        <v>0</v>
      </c>
      <c r="Z45" s="15" t="s">
        <v>6</v>
      </c>
      <c r="AA45" s="78">
        <v>5</v>
      </c>
      <c r="AB45" s="76"/>
      <c r="AC45" s="31">
        <v>24.88</v>
      </c>
      <c r="AD45" s="31">
        <v>29.88</v>
      </c>
      <c r="AE45" s="75" t="s">
        <v>6</v>
      </c>
      <c r="AF45" s="76"/>
      <c r="AG45" s="31">
        <v>4.4000000000000004</v>
      </c>
      <c r="AH45" s="31">
        <v>4.4000000000000004</v>
      </c>
      <c r="AI45" s="31">
        <v>1</v>
      </c>
      <c r="AJ45" s="31">
        <v>1.4</v>
      </c>
      <c r="AK45" s="31">
        <v>56.78</v>
      </c>
      <c r="AL45" s="32">
        <v>0.29435800000000001</v>
      </c>
      <c r="AM45" s="32">
        <v>0.203371</v>
      </c>
      <c r="AN45" s="32">
        <v>40.066395999999997</v>
      </c>
      <c r="AO45" s="32">
        <v>45.232643000000003</v>
      </c>
      <c r="AP45" s="15">
        <v>8.9092000000000005E-2</v>
      </c>
      <c r="AQ45" s="15">
        <v>8.8222999999999996E-2</v>
      </c>
      <c r="AR45" s="15">
        <v>2.2273000000000001E-2</v>
      </c>
      <c r="AS45" s="15">
        <v>2.2055000000000002E-2</v>
      </c>
    </row>
    <row r="46" spans="1:45" x14ac:dyDescent="0.25">
      <c r="A46" s="15" t="s">
        <v>102</v>
      </c>
      <c r="B46" s="15" t="s">
        <v>103</v>
      </c>
      <c r="C46" s="75" t="s">
        <v>38</v>
      </c>
      <c r="D46" s="76"/>
      <c r="E46" s="29" t="s">
        <v>6</v>
      </c>
      <c r="F46" s="30">
        <v>3.8</v>
      </c>
      <c r="G46" s="30">
        <v>2.4</v>
      </c>
      <c r="H46" s="77">
        <v>0.5</v>
      </c>
      <c r="I46" s="76"/>
      <c r="J46" s="30">
        <v>0.75</v>
      </c>
      <c r="K46" s="30">
        <v>0.25</v>
      </c>
      <c r="L46" s="30">
        <v>0.3</v>
      </c>
      <c r="M46" s="30">
        <v>1.1000000000000001</v>
      </c>
      <c r="N46" s="30">
        <v>3.4</v>
      </c>
      <c r="O46" s="31">
        <v>3.4</v>
      </c>
      <c r="P46" s="31">
        <v>9.1</v>
      </c>
      <c r="Q46" s="31">
        <v>12.5</v>
      </c>
      <c r="R46" s="31">
        <v>1.4</v>
      </c>
      <c r="S46" s="78">
        <v>1.5</v>
      </c>
      <c r="T46" s="76"/>
      <c r="U46" s="31">
        <v>2.9</v>
      </c>
      <c r="V46" s="15" t="s">
        <v>39</v>
      </c>
      <c r="W46" s="31">
        <v>0</v>
      </c>
      <c r="X46" s="31">
        <v>0</v>
      </c>
      <c r="Y46" s="31">
        <v>0</v>
      </c>
      <c r="Z46" s="15" t="s">
        <v>6</v>
      </c>
      <c r="AA46" s="78">
        <v>3.8</v>
      </c>
      <c r="AB46" s="76"/>
      <c r="AC46" s="31">
        <v>29.83</v>
      </c>
      <c r="AD46" s="31">
        <v>33.630000000000003</v>
      </c>
      <c r="AE46" s="75" t="s">
        <v>6</v>
      </c>
      <c r="AF46" s="76"/>
      <c r="AG46" s="31">
        <v>8</v>
      </c>
      <c r="AH46" s="31">
        <v>2.6</v>
      </c>
      <c r="AI46" s="31">
        <v>0</v>
      </c>
      <c r="AJ46" s="31">
        <v>1.4</v>
      </c>
      <c r="AK46" s="31">
        <v>61.03</v>
      </c>
      <c r="AL46" s="32">
        <v>0.33079799999999998</v>
      </c>
      <c r="AM46" s="32">
        <v>0.246478</v>
      </c>
      <c r="AN46" s="32">
        <v>40.841434</v>
      </c>
      <c r="AO46" s="32">
        <v>45.987456999999999</v>
      </c>
      <c r="AP46" s="15">
        <v>8.1369999999999998E-2</v>
      </c>
      <c r="AQ46" s="15">
        <v>7.7343999999999996E-2</v>
      </c>
      <c r="AR46" s="15">
        <v>2.0341999999999999E-2</v>
      </c>
      <c r="AS46" s="15">
        <v>1.9335999999999999E-2</v>
      </c>
    </row>
    <row r="47" spans="1:45" x14ac:dyDescent="0.25">
      <c r="A47" s="15" t="s">
        <v>102</v>
      </c>
      <c r="B47" s="15" t="s">
        <v>104</v>
      </c>
      <c r="C47" s="75" t="s">
        <v>43</v>
      </c>
      <c r="D47" s="76"/>
      <c r="E47" s="29" t="s">
        <v>6</v>
      </c>
      <c r="F47" s="30">
        <v>3.8</v>
      </c>
      <c r="G47" s="30">
        <v>2.4</v>
      </c>
      <c r="H47" s="77">
        <v>0.5</v>
      </c>
      <c r="I47" s="76"/>
      <c r="J47" s="30">
        <v>0.75</v>
      </c>
      <c r="K47" s="30">
        <v>0.25</v>
      </c>
      <c r="L47" s="30">
        <v>0.3</v>
      </c>
      <c r="M47" s="30">
        <v>1.1000000000000001</v>
      </c>
      <c r="N47" s="30">
        <v>3.4</v>
      </c>
      <c r="O47" s="31">
        <v>3.4</v>
      </c>
      <c r="P47" s="31">
        <v>9.1</v>
      </c>
      <c r="Q47" s="31">
        <v>12.5</v>
      </c>
      <c r="R47" s="31">
        <v>1.4</v>
      </c>
      <c r="S47" s="78">
        <v>1.5</v>
      </c>
      <c r="T47" s="76"/>
      <c r="U47" s="31">
        <v>2.9</v>
      </c>
      <c r="V47" s="15" t="s">
        <v>39</v>
      </c>
      <c r="W47" s="31">
        <v>0</v>
      </c>
      <c r="X47" s="31">
        <v>0</v>
      </c>
      <c r="Y47" s="31">
        <v>0</v>
      </c>
      <c r="Z47" s="15" t="s">
        <v>6</v>
      </c>
      <c r="AA47" s="78">
        <v>4.7</v>
      </c>
      <c r="AB47" s="76"/>
      <c r="AC47" s="31">
        <v>60.96</v>
      </c>
      <c r="AD47" s="31">
        <v>65.66</v>
      </c>
      <c r="AE47" s="75" t="s">
        <v>39</v>
      </c>
      <c r="AF47" s="76"/>
      <c r="AG47" s="31">
        <v>8</v>
      </c>
      <c r="AH47" s="31">
        <v>2.6</v>
      </c>
      <c r="AI47" s="31">
        <v>1.5</v>
      </c>
      <c r="AJ47" s="31">
        <v>1.4</v>
      </c>
      <c r="AK47" s="31">
        <v>94.56</v>
      </c>
      <c r="AL47" s="32">
        <v>0.44783499999999998</v>
      </c>
      <c r="AM47" s="32">
        <v>0.241616</v>
      </c>
      <c r="AN47" s="32">
        <v>52.212789000000001</v>
      </c>
      <c r="AO47" s="32">
        <v>71.712802999999994</v>
      </c>
      <c r="AP47" s="15">
        <v>7.0517999999999997E-2</v>
      </c>
      <c r="AQ47" s="15">
        <v>7.4277999999999997E-2</v>
      </c>
      <c r="AR47" s="15">
        <v>1.7628999999999999E-2</v>
      </c>
      <c r="AS47" s="15">
        <v>1.8568999999999999E-2</v>
      </c>
    </row>
    <row r="48" spans="1:45" x14ac:dyDescent="0.25">
      <c r="A48" s="15" t="s">
        <v>102</v>
      </c>
      <c r="B48" s="15" t="s">
        <v>105</v>
      </c>
      <c r="C48" s="75" t="s">
        <v>48</v>
      </c>
      <c r="D48" s="76"/>
      <c r="E48" s="29" t="s">
        <v>6</v>
      </c>
      <c r="F48" s="30">
        <v>3.8</v>
      </c>
      <c r="G48" s="30">
        <v>2.4</v>
      </c>
      <c r="H48" s="77">
        <v>0.5</v>
      </c>
      <c r="I48" s="76"/>
      <c r="J48" s="30">
        <v>0.75</v>
      </c>
      <c r="K48" s="30">
        <v>0.25</v>
      </c>
      <c r="L48" s="30">
        <v>0.3</v>
      </c>
      <c r="M48" s="30">
        <v>1.1000000000000001</v>
      </c>
      <c r="N48" s="30">
        <v>3.4</v>
      </c>
      <c r="O48" s="31">
        <v>3.4</v>
      </c>
      <c r="P48" s="31">
        <v>9.1</v>
      </c>
      <c r="Q48" s="31">
        <v>12.5</v>
      </c>
      <c r="R48" s="31">
        <v>1.4</v>
      </c>
      <c r="S48" s="78">
        <v>1.5</v>
      </c>
      <c r="T48" s="76"/>
      <c r="U48" s="31">
        <v>2.9</v>
      </c>
      <c r="V48" s="15" t="s">
        <v>39</v>
      </c>
      <c r="W48" s="31">
        <v>0</v>
      </c>
      <c r="X48" s="31">
        <v>0</v>
      </c>
      <c r="Y48" s="31">
        <v>0</v>
      </c>
      <c r="Z48" s="15" t="s">
        <v>6</v>
      </c>
      <c r="AA48" s="78">
        <v>5</v>
      </c>
      <c r="AB48" s="76"/>
      <c r="AC48" s="31">
        <v>24.88</v>
      </c>
      <c r="AD48" s="31">
        <v>29.88</v>
      </c>
      <c r="AE48" s="75" t="s">
        <v>6</v>
      </c>
      <c r="AF48" s="76"/>
      <c r="AG48" s="31">
        <v>8</v>
      </c>
      <c r="AH48" s="31">
        <v>4.4000000000000004</v>
      </c>
      <c r="AI48" s="31">
        <v>1</v>
      </c>
      <c r="AJ48" s="31">
        <v>1.4</v>
      </c>
      <c r="AK48" s="31">
        <v>60.08</v>
      </c>
      <c r="AL48" s="32">
        <v>0.28977199999999997</v>
      </c>
      <c r="AM48" s="32">
        <v>0.191604</v>
      </c>
      <c r="AN48" s="32">
        <v>42.670527999999997</v>
      </c>
      <c r="AO48" s="32">
        <v>48.568480999999998</v>
      </c>
      <c r="AP48" s="15">
        <v>8.1595000000000001E-2</v>
      </c>
      <c r="AQ48" s="15">
        <v>7.7840999999999994E-2</v>
      </c>
      <c r="AR48" s="15">
        <v>2.0397999999999999E-2</v>
      </c>
      <c r="AS48" s="15">
        <v>1.9460000000000002E-2</v>
      </c>
    </row>
    <row r="49" spans="1:45" ht="21" x14ac:dyDescent="0.25">
      <c r="A49" s="15" t="s">
        <v>106</v>
      </c>
      <c r="B49" s="15" t="s">
        <v>107</v>
      </c>
      <c r="C49" s="75" t="s">
        <v>108</v>
      </c>
      <c r="D49" s="76"/>
      <c r="E49" s="29" t="s">
        <v>6</v>
      </c>
      <c r="F49" s="30">
        <v>3.8</v>
      </c>
      <c r="G49" s="30">
        <v>2.4</v>
      </c>
      <c r="H49" s="77">
        <v>0.5</v>
      </c>
      <c r="I49" s="76"/>
      <c r="J49" s="30">
        <v>0.75</v>
      </c>
      <c r="K49" s="30">
        <v>0.25</v>
      </c>
      <c r="L49" s="30">
        <v>0.3</v>
      </c>
      <c r="M49" s="30">
        <v>1.1000000000000001</v>
      </c>
      <c r="N49" s="30">
        <v>3.4</v>
      </c>
      <c r="O49" s="31">
        <v>3.4</v>
      </c>
      <c r="P49" s="31">
        <v>9.1</v>
      </c>
      <c r="Q49" s="31">
        <v>12.5</v>
      </c>
      <c r="R49" s="31">
        <v>0.4</v>
      </c>
      <c r="S49" s="78">
        <v>14.95</v>
      </c>
      <c r="T49" s="76"/>
      <c r="U49" s="31">
        <v>15.35</v>
      </c>
      <c r="V49" s="15" t="s">
        <v>6</v>
      </c>
      <c r="W49" s="31">
        <v>1.75</v>
      </c>
      <c r="X49" s="31">
        <v>1.2</v>
      </c>
      <c r="Y49" s="31">
        <v>2.95</v>
      </c>
      <c r="Z49" s="15" t="s">
        <v>6</v>
      </c>
      <c r="AA49" s="78">
        <v>4.4000000000000004</v>
      </c>
      <c r="AB49" s="76"/>
      <c r="AC49" s="31">
        <v>95.45</v>
      </c>
      <c r="AD49" s="31">
        <v>99.85</v>
      </c>
      <c r="AE49" s="75" t="s">
        <v>39</v>
      </c>
      <c r="AF49" s="76"/>
      <c r="AG49" s="31">
        <v>0</v>
      </c>
      <c r="AH49" s="31">
        <v>1.8</v>
      </c>
      <c r="AI49" s="31">
        <v>0</v>
      </c>
      <c r="AJ49" s="31">
        <v>0</v>
      </c>
      <c r="AK49" s="31">
        <v>132.44999999999999</v>
      </c>
      <c r="AL49" s="32">
        <v>0.52862500000000001</v>
      </c>
      <c r="AM49" s="32">
        <v>0.38898100000000002</v>
      </c>
      <c r="AN49" s="32">
        <v>62.433641999999999</v>
      </c>
      <c r="AO49" s="32">
        <v>80.929481999999993</v>
      </c>
      <c r="AP49" s="15">
        <v>7.4709999999999999E-2</v>
      </c>
      <c r="AQ49" s="15">
        <v>7.7882000000000007E-2</v>
      </c>
      <c r="AR49" s="15">
        <v>1.8676999999999999E-2</v>
      </c>
      <c r="AS49" s="15">
        <v>1.9470000000000001E-2</v>
      </c>
    </row>
    <row r="50" spans="1:45" ht="21" x14ac:dyDescent="0.25">
      <c r="A50" s="15" t="s">
        <v>109</v>
      </c>
      <c r="B50" s="15" t="s">
        <v>110</v>
      </c>
      <c r="C50" s="75" t="s">
        <v>70</v>
      </c>
      <c r="D50" s="76"/>
      <c r="E50" s="29" t="s">
        <v>6</v>
      </c>
      <c r="F50" s="30">
        <v>3.8</v>
      </c>
      <c r="G50" s="30">
        <v>2.4</v>
      </c>
      <c r="H50" s="77">
        <v>0.5</v>
      </c>
      <c r="I50" s="76"/>
      <c r="J50" s="30">
        <v>0.75</v>
      </c>
      <c r="K50" s="30">
        <v>0.25</v>
      </c>
      <c r="L50" s="30">
        <v>0.3</v>
      </c>
      <c r="M50" s="30">
        <v>1.1000000000000001</v>
      </c>
      <c r="N50" s="30">
        <v>3.4</v>
      </c>
      <c r="O50" s="31">
        <v>3.4</v>
      </c>
      <c r="P50" s="31">
        <v>9.1</v>
      </c>
      <c r="Q50" s="31">
        <v>12.5</v>
      </c>
      <c r="R50" s="31">
        <v>0.4</v>
      </c>
      <c r="S50" s="78">
        <v>0</v>
      </c>
      <c r="T50" s="76"/>
      <c r="U50" s="31">
        <v>0.4</v>
      </c>
      <c r="V50" s="15" t="s">
        <v>6</v>
      </c>
      <c r="W50" s="31">
        <v>1.75</v>
      </c>
      <c r="X50" s="31">
        <v>1.2</v>
      </c>
      <c r="Y50" s="31">
        <v>2.95</v>
      </c>
      <c r="Z50" s="15" t="s">
        <v>6</v>
      </c>
      <c r="AA50" s="78">
        <v>4.4000000000000004</v>
      </c>
      <c r="AB50" s="76"/>
      <c r="AC50" s="31">
        <v>95.45</v>
      </c>
      <c r="AD50" s="31">
        <v>99.85</v>
      </c>
      <c r="AE50" s="75" t="s">
        <v>39</v>
      </c>
      <c r="AF50" s="76"/>
      <c r="AG50" s="31">
        <v>0</v>
      </c>
      <c r="AH50" s="31">
        <v>1.8</v>
      </c>
      <c r="AI50" s="31">
        <v>0</v>
      </c>
      <c r="AJ50" s="31">
        <v>0</v>
      </c>
      <c r="AK50" s="31">
        <v>117.5</v>
      </c>
      <c r="AL50" s="32">
        <v>0.51743099999999997</v>
      </c>
      <c r="AM50" s="32">
        <v>0.378606</v>
      </c>
      <c r="AN50" s="32">
        <v>56.701962999999999</v>
      </c>
      <c r="AO50" s="32">
        <v>73.013808999999995</v>
      </c>
      <c r="AP50" s="15">
        <v>7.2153999999999996E-2</v>
      </c>
      <c r="AQ50" s="15">
        <v>7.5484999999999997E-2</v>
      </c>
      <c r="AR50" s="15">
        <v>1.8037999999999998E-2</v>
      </c>
      <c r="AS50" s="15">
        <v>1.8870999999999999E-2</v>
      </c>
    </row>
    <row r="51" spans="1:45" x14ac:dyDescent="0.25">
      <c r="A51" s="15" t="s">
        <v>51</v>
      </c>
      <c r="B51" s="15" t="s">
        <v>111</v>
      </c>
      <c r="C51" s="75" t="s">
        <v>41</v>
      </c>
      <c r="D51" s="76"/>
      <c r="E51" s="29" t="s">
        <v>6</v>
      </c>
      <c r="F51" s="30">
        <v>3.8</v>
      </c>
      <c r="G51" s="30">
        <v>2.4</v>
      </c>
      <c r="H51" s="77">
        <v>0.5</v>
      </c>
      <c r="I51" s="76"/>
      <c r="J51" s="30">
        <v>0.75</v>
      </c>
      <c r="K51" s="30">
        <v>0.25</v>
      </c>
      <c r="L51" s="30">
        <v>0.3</v>
      </c>
      <c r="M51" s="30">
        <v>1.1000000000000001</v>
      </c>
      <c r="N51" s="30">
        <v>3.4</v>
      </c>
      <c r="O51" s="31">
        <v>3.4</v>
      </c>
      <c r="P51" s="31">
        <v>9.1</v>
      </c>
      <c r="Q51" s="31">
        <v>12.5</v>
      </c>
      <c r="R51" s="31">
        <v>1.6</v>
      </c>
      <c r="S51" s="78">
        <v>1.65</v>
      </c>
      <c r="T51" s="76"/>
      <c r="U51" s="31">
        <v>3.25</v>
      </c>
      <c r="V51" s="15" t="s">
        <v>39</v>
      </c>
      <c r="W51" s="31">
        <v>0</v>
      </c>
      <c r="X51" s="31">
        <v>0</v>
      </c>
      <c r="Y51" s="31">
        <v>0</v>
      </c>
      <c r="Z51" s="15" t="s">
        <v>6</v>
      </c>
      <c r="AA51" s="78">
        <v>4.9000000000000004</v>
      </c>
      <c r="AB51" s="76"/>
      <c r="AC51" s="31">
        <v>32.65</v>
      </c>
      <c r="AD51" s="31">
        <v>37.549999999999997</v>
      </c>
      <c r="AE51" s="75" t="s">
        <v>6</v>
      </c>
      <c r="AF51" s="76"/>
      <c r="AG51" s="31">
        <v>12.5</v>
      </c>
      <c r="AH51" s="31">
        <v>1.8</v>
      </c>
      <c r="AI51" s="31">
        <v>0</v>
      </c>
      <c r="AJ51" s="31">
        <v>1.4</v>
      </c>
      <c r="AK51" s="31">
        <v>69</v>
      </c>
      <c r="AL51" s="32">
        <v>0.31115799999999999</v>
      </c>
      <c r="AM51" s="32">
        <v>0.26805000000000001</v>
      </c>
      <c r="AN51" s="32">
        <v>47.530135999999999</v>
      </c>
      <c r="AO51" s="32">
        <v>50.504570000000001</v>
      </c>
      <c r="AP51" s="15">
        <v>7.5659000000000004E-2</v>
      </c>
      <c r="AQ51" s="15">
        <v>7.6440999999999995E-2</v>
      </c>
      <c r="AR51" s="15">
        <v>1.8914E-2</v>
      </c>
      <c r="AS51" s="15">
        <v>1.9109999999999999E-2</v>
      </c>
    </row>
    <row r="52" spans="1:45" x14ac:dyDescent="0.25">
      <c r="A52" s="15" t="s">
        <v>102</v>
      </c>
      <c r="B52" s="15" t="s">
        <v>112</v>
      </c>
      <c r="C52" s="75" t="s">
        <v>48</v>
      </c>
      <c r="D52" s="76"/>
      <c r="E52" s="29" t="s">
        <v>6</v>
      </c>
      <c r="F52" s="30">
        <v>3.8</v>
      </c>
      <c r="G52" s="30">
        <v>2.4</v>
      </c>
      <c r="H52" s="77">
        <v>0.5</v>
      </c>
      <c r="I52" s="76"/>
      <c r="J52" s="30">
        <v>0.75</v>
      </c>
      <c r="K52" s="30">
        <v>0.25</v>
      </c>
      <c r="L52" s="30">
        <v>0.3</v>
      </c>
      <c r="M52" s="30">
        <v>1.1000000000000001</v>
      </c>
      <c r="N52" s="30">
        <v>3.4</v>
      </c>
      <c r="O52" s="31">
        <v>3.4</v>
      </c>
      <c r="P52" s="31">
        <v>9.1</v>
      </c>
      <c r="Q52" s="31">
        <v>12.5</v>
      </c>
      <c r="R52" s="31">
        <v>1.4</v>
      </c>
      <c r="S52" s="78">
        <v>1.5</v>
      </c>
      <c r="T52" s="76"/>
      <c r="U52" s="31">
        <v>2.9</v>
      </c>
      <c r="V52" s="15" t="s">
        <v>39</v>
      </c>
      <c r="W52" s="31">
        <v>0</v>
      </c>
      <c r="X52" s="31">
        <v>0</v>
      </c>
      <c r="Y52" s="31">
        <v>0</v>
      </c>
      <c r="Z52" s="15" t="s">
        <v>6</v>
      </c>
      <c r="AA52" s="78">
        <v>5</v>
      </c>
      <c r="AB52" s="76"/>
      <c r="AC52" s="31">
        <v>24.88</v>
      </c>
      <c r="AD52" s="31">
        <v>29.88</v>
      </c>
      <c r="AE52" s="75" t="s">
        <v>6</v>
      </c>
      <c r="AF52" s="76"/>
      <c r="AG52" s="31">
        <v>12.8</v>
      </c>
      <c r="AH52" s="31">
        <v>4.4000000000000004</v>
      </c>
      <c r="AI52" s="31">
        <v>1</v>
      </c>
      <c r="AJ52" s="31">
        <v>1.4</v>
      </c>
      <c r="AK52" s="31">
        <v>64.88</v>
      </c>
      <c r="AL52" s="32">
        <v>0.334648</v>
      </c>
      <c r="AM52" s="32">
        <v>0.25637500000000002</v>
      </c>
      <c r="AN52" s="32">
        <v>43.168067999999998</v>
      </c>
      <c r="AO52" s="32">
        <v>48.246451</v>
      </c>
      <c r="AP52" s="15">
        <v>8.7706000000000006E-2</v>
      </c>
      <c r="AQ52" s="15">
        <v>8.7496000000000004E-2</v>
      </c>
      <c r="AR52" s="15">
        <v>2.1926000000000001E-2</v>
      </c>
      <c r="AS52" s="15">
        <v>2.1874000000000001E-2</v>
      </c>
    </row>
    <row r="53" spans="1:45" x14ac:dyDescent="0.25">
      <c r="A53" s="15" t="s">
        <v>102</v>
      </c>
      <c r="B53" s="15" t="s">
        <v>113</v>
      </c>
      <c r="C53" s="75" t="s">
        <v>43</v>
      </c>
      <c r="D53" s="76"/>
      <c r="E53" s="29" t="s">
        <v>6</v>
      </c>
      <c r="F53" s="30">
        <v>3.8</v>
      </c>
      <c r="G53" s="30">
        <v>2.4</v>
      </c>
      <c r="H53" s="77">
        <v>0.5</v>
      </c>
      <c r="I53" s="76"/>
      <c r="J53" s="30">
        <v>0.75</v>
      </c>
      <c r="K53" s="30">
        <v>0.25</v>
      </c>
      <c r="L53" s="30">
        <v>0.3</v>
      </c>
      <c r="M53" s="30">
        <v>1.1000000000000001</v>
      </c>
      <c r="N53" s="30">
        <v>3.4</v>
      </c>
      <c r="O53" s="31">
        <v>3.4</v>
      </c>
      <c r="P53" s="31">
        <v>9.1</v>
      </c>
      <c r="Q53" s="31">
        <v>12.5</v>
      </c>
      <c r="R53" s="31">
        <v>1.4</v>
      </c>
      <c r="S53" s="78">
        <v>1.5</v>
      </c>
      <c r="T53" s="76"/>
      <c r="U53" s="31">
        <v>2.9</v>
      </c>
      <c r="V53" s="15" t="s">
        <v>39</v>
      </c>
      <c r="W53" s="31">
        <v>0</v>
      </c>
      <c r="X53" s="31">
        <v>0</v>
      </c>
      <c r="Y53" s="31">
        <v>0</v>
      </c>
      <c r="Z53" s="15" t="s">
        <v>6</v>
      </c>
      <c r="AA53" s="78">
        <v>4.7</v>
      </c>
      <c r="AB53" s="76"/>
      <c r="AC53" s="31">
        <v>60.96</v>
      </c>
      <c r="AD53" s="31">
        <v>65.66</v>
      </c>
      <c r="AE53" s="75" t="s">
        <v>39</v>
      </c>
      <c r="AF53" s="76"/>
      <c r="AG53" s="31">
        <v>12.8</v>
      </c>
      <c r="AH53" s="31">
        <v>2.6</v>
      </c>
      <c r="AI53" s="31">
        <v>1.5</v>
      </c>
      <c r="AJ53" s="31">
        <v>1.4</v>
      </c>
      <c r="AK53" s="31">
        <v>99.36</v>
      </c>
      <c r="AL53" s="32">
        <v>0.46950199999999997</v>
      </c>
      <c r="AM53" s="32">
        <v>0.28149400000000002</v>
      </c>
      <c r="AN53" s="32">
        <v>52.710329000000002</v>
      </c>
      <c r="AO53" s="32">
        <v>71.390772999999996</v>
      </c>
      <c r="AP53" s="15">
        <v>7.5628000000000001E-2</v>
      </c>
      <c r="AQ53" s="15">
        <v>8.0786999999999998E-2</v>
      </c>
      <c r="AR53" s="15">
        <v>1.8907E-2</v>
      </c>
      <c r="AS53" s="15">
        <v>2.0195999999999999E-2</v>
      </c>
    </row>
    <row r="54" spans="1:45" ht="31.5" x14ac:dyDescent="0.25">
      <c r="A54" s="15" t="s">
        <v>114</v>
      </c>
      <c r="B54" s="15" t="s">
        <v>115</v>
      </c>
      <c r="C54" s="75" t="s">
        <v>41</v>
      </c>
      <c r="D54" s="76"/>
      <c r="E54" s="29" t="s">
        <v>6</v>
      </c>
      <c r="F54" s="30">
        <v>3.8</v>
      </c>
      <c r="G54" s="30">
        <v>2.4</v>
      </c>
      <c r="H54" s="77">
        <v>0.5</v>
      </c>
      <c r="I54" s="76"/>
      <c r="J54" s="30">
        <v>0.75</v>
      </c>
      <c r="K54" s="30">
        <v>0.25</v>
      </c>
      <c r="L54" s="30">
        <v>0.3</v>
      </c>
      <c r="M54" s="30">
        <v>1.1000000000000001</v>
      </c>
      <c r="N54" s="30">
        <v>3.4</v>
      </c>
      <c r="O54" s="31">
        <v>3.4</v>
      </c>
      <c r="P54" s="31">
        <v>9.1</v>
      </c>
      <c r="Q54" s="31">
        <v>12.5</v>
      </c>
      <c r="R54" s="31">
        <v>0.2</v>
      </c>
      <c r="S54" s="78">
        <v>6.65</v>
      </c>
      <c r="T54" s="76"/>
      <c r="U54" s="31">
        <v>6.85</v>
      </c>
      <c r="V54" s="15" t="s">
        <v>39</v>
      </c>
      <c r="W54" s="31">
        <v>1.5</v>
      </c>
      <c r="X54" s="31">
        <v>3</v>
      </c>
      <c r="Y54" s="31">
        <v>4.5</v>
      </c>
      <c r="Z54" s="15" t="s">
        <v>6</v>
      </c>
      <c r="AA54" s="78">
        <v>4.9000000000000004</v>
      </c>
      <c r="AB54" s="76"/>
      <c r="AC54" s="31">
        <v>32.65</v>
      </c>
      <c r="AD54" s="31">
        <v>37.549999999999997</v>
      </c>
      <c r="AE54" s="75" t="s">
        <v>6</v>
      </c>
      <c r="AF54" s="76"/>
      <c r="AG54" s="31">
        <v>0</v>
      </c>
      <c r="AH54" s="31">
        <v>1.8</v>
      </c>
      <c r="AI54" s="31">
        <v>0</v>
      </c>
      <c r="AJ54" s="31">
        <v>1.4</v>
      </c>
      <c r="AK54" s="31">
        <v>64.599999999999994</v>
      </c>
      <c r="AL54" s="32">
        <v>0.34011599999999997</v>
      </c>
      <c r="AM54" s="32">
        <v>0.30053299999999999</v>
      </c>
      <c r="AN54" s="32">
        <v>42.628528000000003</v>
      </c>
      <c r="AO54" s="32">
        <v>45.185628999999999</v>
      </c>
      <c r="AP54" s="15">
        <v>9.2313000000000006E-2</v>
      </c>
      <c r="AQ54" s="15">
        <v>9.2117000000000004E-2</v>
      </c>
      <c r="AR54" s="15">
        <v>2.3078000000000001E-2</v>
      </c>
      <c r="AS54" s="15">
        <v>2.3029000000000001E-2</v>
      </c>
    </row>
    <row r="55" spans="1:45" ht="31.5" x14ac:dyDescent="0.25">
      <c r="A55" s="15" t="s">
        <v>116</v>
      </c>
      <c r="B55" s="15" t="s">
        <v>117</v>
      </c>
      <c r="C55" s="75" t="s">
        <v>43</v>
      </c>
      <c r="D55" s="76"/>
      <c r="E55" s="29" t="s">
        <v>6</v>
      </c>
      <c r="F55" s="30">
        <v>0</v>
      </c>
      <c r="G55" s="30">
        <v>0</v>
      </c>
      <c r="H55" s="77">
        <v>0</v>
      </c>
      <c r="I55" s="76"/>
      <c r="J55" s="30">
        <v>0</v>
      </c>
      <c r="K55" s="30">
        <v>0</v>
      </c>
      <c r="L55" s="30">
        <v>0</v>
      </c>
      <c r="M55" s="30">
        <v>0</v>
      </c>
      <c r="N55" s="30">
        <v>0</v>
      </c>
      <c r="O55" s="31">
        <v>0</v>
      </c>
      <c r="P55" s="31">
        <v>0</v>
      </c>
      <c r="Q55" s="31">
        <v>0</v>
      </c>
      <c r="R55" s="31">
        <v>0</v>
      </c>
      <c r="S55" s="78">
        <v>0</v>
      </c>
      <c r="T55" s="76"/>
      <c r="U55" s="31">
        <v>0</v>
      </c>
      <c r="V55" s="15" t="s">
        <v>6</v>
      </c>
      <c r="W55" s="31">
        <v>0</v>
      </c>
      <c r="X55" s="31">
        <v>0</v>
      </c>
      <c r="Y55" s="31">
        <v>0</v>
      </c>
      <c r="Z55" s="15" t="s">
        <v>6</v>
      </c>
      <c r="AA55" s="78">
        <v>0</v>
      </c>
      <c r="AB55" s="76"/>
      <c r="AC55" s="31">
        <v>0</v>
      </c>
      <c r="AD55" s="31">
        <v>0</v>
      </c>
      <c r="AE55" s="75" t="s">
        <v>6</v>
      </c>
      <c r="AF55" s="76"/>
      <c r="AG55" s="31">
        <v>0</v>
      </c>
      <c r="AH55" s="31">
        <v>0</v>
      </c>
      <c r="AI55" s="31">
        <v>0</v>
      </c>
      <c r="AJ55" s="31">
        <v>93.86</v>
      </c>
      <c r="AK55" s="31">
        <v>93.86</v>
      </c>
      <c r="AL55" s="32">
        <v>0.44129699999999999</v>
      </c>
      <c r="AM55" s="32">
        <v>0.26562000000000002</v>
      </c>
      <c r="AN55" s="32">
        <v>52.439912</v>
      </c>
      <c r="AO55" s="32">
        <v>68.928961000000001</v>
      </c>
      <c r="AP55" s="15">
        <v>7.9993999999999996E-2</v>
      </c>
      <c r="AQ55" s="15">
        <v>8.4394999999999998E-2</v>
      </c>
      <c r="AR55" s="15">
        <v>1.9997999999999998E-2</v>
      </c>
      <c r="AS55" s="15">
        <v>2.1097999999999999E-2</v>
      </c>
    </row>
    <row r="56" spans="1:45" ht="2.85" customHeight="1" x14ac:dyDescent="0.25"/>
  </sheetData>
  <mergeCells count="245">
    <mergeCell ref="A9:D9"/>
    <mergeCell ref="E9:Q9"/>
    <mergeCell ref="R9:V9"/>
    <mergeCell ref="W9:Z9"/>
    <mergeCell ref="AA9:AF9"/>
    <mergeCell ref="AG9:AJ9"/>
    <mergeCell ref="A1:C1"/>
    <mergeCell ref="I1:S1"/>
    <mergeCell ref="AB1:AE1"/>
    <mergeCell ref="A2:C3"/>
    <mergeCell ref="AB2:AE3"/>
    <mergeCell ref="I3:S5"/>
    <mergeCell ref="AB5:AE6"/>
    <mergeCell ref="AD10:AF10"/>
    <mergeCell ref="C11:D11"/>
    <mergeCell ref="H11:I11"/>
    <mergeCell ref="S11:T11"/>
    <mergeCell ref="AA11:AB11"/>
    <mergeCell ref="AE11:AF11"/>
    <mergeCell ref="A10:D10"/>
    <mergeCell ref="H10:I10"/>
    <mergeCell ref="S10:T10"/>
    <mergeCell ref="U10:V10"/>
    <mergeCell ref="Y10:Z10"/>
    <mergeCell ref="AA10:AB10"/>
    <mergeCell ref="C12:D12"/>
    <mergeCell ref="H12:I12"/>
    <mergeCell ref="S12:T12"/>
    <mergeCell ref="AA12:AB12"/>
    <mergeCell ref="AE12:AF12"/>
    <mergeCell ref="C13:D13"/>
    <mergeCell ref="H13:I13"/>
    <mergeCell ref="S13:T13"/>
    <mergeCell ref="AA13:AB13"/>
    <mergeCell ref="AE13:AF13"/>
    <mergeCell ref="C14:D14"/>
    <mergeCell ref="H14:I14"/>
    <mergeCell ref="S14:T14"/>
    <mergeCell ref="AA14:AB14"/>
    <mergeCell ref="AE14:AF14"/>
    <mergeCell ref="C15:D15"/>
    <mergeCell ref="H15:I15"/>
    <mergeCell ref="S15:T15"/>
    <mergeCell ref="AA15:AB15"/>
    <mergeCell ref="AE15:AF15"/>
    <mergeCell ref="C16:D16"/>
    <mergeCell ref="H16:I16"/>
    <mergeCell ref="S16:T16"/>
    <mergeCell ref="AA16:AB16"/>
    <mergeCell ref="AE16:AF16"/>
    <mergeCell ref="C17:D17"/>
    <mergeCell ref="H17:I17"/>
    <mergeCell ref="S17:T17"/>
    <mergeCell ref="AA17:AB17"/>
    <mergeCell ref="AE17:AF17"/>
    <mergeCell ref="C18:D18"/>
    <mergeCell ref="H18:I18"/>
    <mergeCell ref="S18:T18"/>
    <mergeCell ref="AA18:AB18"/>
    <mergeCell ref="AE18:AF18"/>
    <mergeCell ref="C19:D19"/>
    <mergeCell ref="H19:I19"/>
    <mergeCell ref="S19:T19"/>
    <mergeCell ref="AA19:AB19"/>
    <mergeCell ref="AE19:AF19"/>
    <mergeCell ref="C20:D20"/>
    <mergeCell ref="H20:I20"/>
    <mergeCell ref="S20:T20"/>
    <mergeCell ref="AA20:AB20"/>
    <mergeCell ref="AE20:AF20"/>
    <mergeCell ref="C21:D21"/>
    <mergeCell ref="H21:I21"/>
    <mergeCell ref="S21:T21"/>
    <mergeCell ref="AA21:AB21"/>
    <mergeCell ref="AE21:AF21"/>
    <mergeCell ref="C22:D22"/>
    <mergeCell ref="H22:I22"/>
    <mergeCell ref="S22:T22"/>
    <mergeCell ref="AA22:AB22"/>
    <mergeCell ref="AE22:AF22"/>
    <mergeCell ref="C23:D23"/>
    <mergeCell ref="H23:I23"/>
    <mergeCell ref="S23:T23"/>
    <mergeCell ref="AA23:AB23"/>
    <mergeCell ref="AE23:AF23"/>
    <mergeCell ref="C24:D24"/>
    <mergeCell ref="H24:I24"/>
    <mergeCell ref="S24:T24"/>
    <mergeCell ref="AA24:AB24"/>
    <mergeCell ref="AE24:AF24"/>
    <mergeCell ref="C25:D25"/>
    <mergeCell ref="H25:I25"/>
    <mergeCell ref="S25:T25"/>
    <mergeCell ref="AA25:AB25"/>
    <mergeCell ref="AE25:AF25"/>
    <mergeCell ref="C26:D26"/>
    <mergeCell ref="H26:I26"/>
    <mergeCell ref="S26:T26"/>
    <mergeCell ref="AA26:AB26"/>
    <mergeCell ref="AE26:AF26"/>
    <mergeCell ref="C27:D27"/>
    <mergeCell ref="H27:I27"/>
    <mergeCell ref="S27:T27"/>
    <mergeCell ref="AA27:AB27"/>
    <mergeCell ref="AE27:AF27"/>
    <mergeCell ref="C28:D28"/>
    <mergeCell ref="H28:I28"/>
    <mergeCell ref="S28:T28"/>
    <mergeCell ref="AA28:AB28"/>
    <mergeCell ref="AE28:AF28"/>
    <mergeCell ref="C29:D29"/>
    <mergeCell ref="H29:I29"/>
    <mergeCell ref="S29:T29"/>
    <mergeCell ref="AA29:AB29"/>
    <mergeCell ref="AE29:AF29"/>
    <mergeCell ref="C30:D30"/>
    <mergeCell ref="H30:I30"/>
    <mergeCell ref="S30:T30"/>
    <mergeCell ref="AA30:AB30"/>
    <mergeCell ref="AE30:AF30"/>
    <mergeCell ref="C31:D31"/>
    <mergeCell ref="H31:I31"/>
    <mergeCell ref="S31:T31"/>
    <mergeCell ref="AA31:AB31"/>
    <mergeCell ref="AE31:AF31"/>
    <mergeCell ref="C32:D32"/>
    <mergeCell ref="H32:I32"/>
    <mergeCell ref="S32:T32"/>
    <mergeCell ref="AA32:AB32"/>
    <mergeCell ref="AE32:AF32"/>
    <mergeCell ref="C33:D33"/>
    <mergeCell ref="H33:I33"/>
    <mergeCell ref="S33:T33"/>
    <mergeCell ref="AA33:AB33"/>
    <mergeCell ref="AE33:AF33"/>
    <mergeCell ref="C34:D34"/>
    <mergeCell ref="H34:I34"/>
    <mergeCell ref="S34:T34"/>
    <mergeCell ref="AA34:AB34"/>
    <mergeCell ref="AE34:AF34"/>
    <mergeCell ref="C35:D35"/>
    <mergeCell ref="H35:I35"/>
    <mergeCell ref="S35:T35"/>
    <mergeCell ref="AA35:AB35"/>
    <mergeCell ref="AE35:AF35"/>
    <mergeCell ref="C36:D36"/>
    <mergeCell ref="H36:I36"/>
    <mergeCell ref="S36:T36"/>
    <mergeCell ref="AA36:AB36"/>
    <mergeCell ref="AE36:AF36"/>
    <mergeCell ref="C37:D37"/>
    <mergeCell ref="H37:I37"/>
    <mergeCell ref="S37:T37"/>
    <mergeCell ref="AA37:AB37"/>
    <mergeCell ref="AE37:AF37"/>
    <mergeCell ref="C38:D38"/>
    <mergeCell ref="H38:I38"/>
    <mergeCell ref="S38:T38"/>
    <mergeCell ref="AA38:AB38"/>
    <mergeCell ref="AE38:AF38"/>
    <mergeCell ref="C39:D39"/>
    <mergeCell ref="H39:I39"/>
    <mergeCell ref="S39:T39"/>
    <mergeCell ref="AA39:AB39"/>
    <mergeCell ref="AE39:AF39"/>
    <mergeCell ref="C40:D40"/>
    <mergeCell ref="H40:I40"/>
    <mergeCell ref="S40:T40"/>
    <mergeCell ref="AA40:AB40"/>
    <mergeCell ref="AE40:AF40"/>
    <mergeCell ref="C41:D41"/>
    <mergeCell ref="H41:I41"/>
    <mergeCell ref="S41:T41"/>
    <mergeCell ref="AA41:AB41"/>
    <mergeCell ref="AE41:AF41"/>
    <mergeCell ref="C42:D42"/>
    <mergeCell ref="H42:I42"/>
    <mergeCell ref="S42:T42"/>
    <mergeCell ref="AA42:AB42"/>
    <mergeCell ref="AE42:AF42"/>
    <mergeCell ref="C43:D43"/>
    <mergeCell ref="H43:I43"/>
    <mergeCell ref="S43:T43"/>
    <mergeCell ref="AA43:AB43"/>
    <mergeCell ref="AE43:AF43"/>
    <mergeCell ref="C44:D44"/>
    <mergeCell ref="H44:I44"/>
    <mergeCell ref="S44:T44"/>
    <mergeCell ref="AA44:AB44"/>
    <mergeCell ref="AE44:AF44"/>
    <mergeCell ref="C45:D45"/>
    <mergeCell ref="H45:I45"/>
    <mergeCell ref="S45:T45"/>
    <mergeCell ref="AA45:AB45"/>
    <mergeCell ref="AE45:AF45"/>
    <mergeCell ref="C46:D46"/>
    <mergeCell ref="H46:I46"/>
    <mergeCell ref="S46:T46"/>
    <mergeCell ref="AA46:AB46"/>
    <mergeCell ref="AE46:AF46"/>
    <mergeCell ref="C47:D47"/>
    <mergeCell ref="H47:I47"/>
    <mergeCell ref="S47:T47"/>
    <mergeCell ref="AA47:AB47"/>
    <mergeCell ref="AE47:AF47"/>
    <mergeCell ref="C48:D48"/>
    <mergeCell ref="H48:I48"/>
    <mergeCell ref="S48:T48"/>
    <mergeCell ref="AA48:AB48"/>
    <mergeCell ref="AE48:AF48"/>
    <mergeCell ref="C49:D49"/>
    <mergeCell ref="H49:I49"/>
    <mergeCell ref="S49:T49"/>
    <mergeCell ref="AA49:AB49"/>
    <mergeCell ref="AE49:AF49"/>
    <mergeCell ref="C50:D50"/>
    <mergeCell ref="H50:I50"/>
    <mergeCell ref="S50:T50"/>
    <mergeCell ref="AA50:AB50"/>
    <mergeCell ref="AE50:AF50"/>
    <mergeCell ref="C51:D51"/>
    <mergeCell ref="H51:I51"/>
    <mergeCell ref="S51:T51"/>
    <mergeCell ref="AA51:AB51"/>
    <mergeCell ref="AE51:AF51"/>
    <mergeCell ref="C52:D52"/>
    <mergeCell ref="H52:I52"/>
    <mergeCell ref="S52:T52"/>
    <mergeCell ref="AA52:AB52"/>
    <mergeCell ref="AE52:AF52"/>
    <mergeCell ref="C53:D53"/>
    <mergeCell ref="H53:I53"/>
    <mergeCell ref="S53:T53"/>
    <mergeCell ref="AA53:AB53"/>
    <mergeCell ref="AE53:AF53"/>
    <mergeCell ref="C54:D54"/>
    <mergeCell ref="H54:I54"/>
    <mergeCell ref="S54:T54"/>
    <mergeCell ref="AA54:AB54"/>
    <mergeCell ref="AE54:AF54"/>
    <mergeCell ref="C55:D55"/>
    <mergeCell ref="H55:I55"/>
    <mergeCell ref="S55:T55"/>
    <mergeCell ref="AA55:AB55"/>
    <mergeCell ref="AE55:AF55"/>
  </mergeCells>
  <pageMargins left="0.7" right="0.7" top="0.75" bottom="0.75" header="0.3" footer="0.3"/>
  <pageSetup scale="2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Published Rates</vt:lpstr>
      <vt:lpstr>Sheet1</vt:lpstr>
      <vt:lpstr>'Published Rates'!Print_Area</vt:lpstr>
      <vt:lpstr>'Published Rates'!Print_Titles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Smarra</dc:creator>
  <cp:lastModifiedBy>Bill Buchanan</cp:lastModifiedBy>
  <cp:lastPrinted>2026-01-06T19:01:55Z</cp:lastPrinted>
  <dcterms:created xsi:type="dcterms:W3CDTF">2026-01-05T19:56:28Z</dcterms:created>
  <dcterms:modified xsi:type="dcterms:W3CDTF">2026-01-12T13:59:04Z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